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defaultThemeVersion="124226"/>
  <xr:revisionPtr revIDLastSave="0" documentId="13_ncr:1_{E6F5036E-955B-4C52-BA21-0C40025AD921}" xr6:coauthVersionLast="47" xr6:coauthVersionMax="47" xr10:uidLastSave="{00000000-0000-0000-0000-000000000000}"/>
  <workbookProtection workbookAlgorithmName="SHA-512" workbookHashValue="bMuiUdB24Gma8Yvv0/BDRv6VqK1KaGPBbFQvlaxEdd7G6Tdah7EW7R8njPTwr6H134TLVkFSXWo3slqVAvo/Mw==" workbookSaltValue="ENcsvK/2ruN7AV+2jzxV8A==" workbookSpinCount="100000" lockStructure="1"/>
  <bookViews>
    <workbookView xWindow="25440" yWindow="324" windowWidth="23040" windowHeight="14916" tabRatio="697" xr2:uid="{40E96E48-FB6C-4F38-8727-677A329ED28F}"/>
  </bookViews>
  <sheets>
    <sheet name="回線申し込み" sheetId="1" r:id="rId1"/>
    <sheet name="注意事項" sheetId="3" r:id="rId2"/>
    <sheet name="CSV保存の進め方" sheetId="17" r:id="rId3"/>
    <sheet name="ポータル画面の項目とCSV項目の対応表" sheetId="14" r:id="rId4"/>
    <sheet name="通信機器購入・料金コース・アクセス方式の対応表" sheetId="16" r:id="rId5"/>
    <sheet name="メニュー" sheetId="2" state="hidden" r:id="rId6"/>
    <sheet name="エラーチェック" sheetId="18" state="hidden" r:id="rId7"/>
  </sheets>
  <definedNames>
    <definedName name="_xlnm._FilterDatabase" localSheetId="6" hidden="1">エラーチェック!$L$2:$O$916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36" i="18" l="1"/>
  <c r="N435" i="18"/>
  <c r="N434" i="18"/>
  <c r="N433" i="18"/>
  <c r="N432" i="18"/>
  <c r="N431" i="18"/>
  <c r="N430" i="18"/>
  <c r="N429" i="18"/>
  <c r="N428" i="18"/>
  <c r="N427" i="18"/>
  <c r="N426" i="18"/>
  <c r="N425" i="18"/>
  <c r="N424" i="18"/>
  <c r="N423" i="18"/>
  <c r="N422" i="18"/>
  <c r="N421" i="18"/>
  <c r="N420" i="18"/>
  <c r="N419" i="18"/>
  <c r="N418" i="18"/>
  <c r="N417" i="18"/>
  <c r="N416" i="18"/>
  <c r="N415" i="18"/>
  <c r="N414" i="18"/>
  <c r="N413" i="18"/>
  <c r="N412" i="18"/>
  <c r="N411" i="18"/>
  <c r="N410" i="18"/>
  <c r="N409" i="18"/>
  <c r="N408" i="18"/>
  <c r="N407" i="18"/>
  <c r="N406" i="18"/>
  <c r="N405" i="18"/>
  <c r="N404" i="18"/>
  <c r="N403" i="18"/>
  <c r="N402" i="18"/>
  <c r="N401" i="18"/>
  <c r="N400" i="18"/>
  <c r="N399" i="18"/>
  <c r="N398" i="18"/>
  <c r="N397" i="18"/>
  <c r="N208" i="18"/>
  <c r="N209" i="18"/>
  <c r="N210" i="18"/>
  <c r="N211" i="18"/>
  <c r="N212" i="18"/>
  <c r="N213" i="18"/>
  <c r="N214" i="18"/>
  <c r="N215" i="18"/>
  <c r="N216" i="18"/>
  <c r="N217" i="18"/>
  <c r="N218" i="18"/>
  <c r="N219" i="18"/>
  <c r="N220" i="18"/>
  <c r="N221" i="18"/>
  <c r="N222" i="18"/>
  <c r="N223" i="18"/>
  <c r="N224" i="18"/>
  <c r="N225" i="18"/>
  <c r="N226" i="18"/>
  <c r="N227" i="18"/>
  <c r="N228" i="18"/>
  <c r="N229" i="18"/>
  <c r="N230" i="18"/>
  <c r="N231" i="18"/>
  <c r="N232" i="18"/>
  <c r="N233" i="18"/>
  <c r="N234" i="18"/>
  <c r="N235" i="18"/>
  <c r="N236" i="18"/>
  <c r="N237" i="18"/>
  <c r="N238" i="18"/>
  <c r="N239" i="18"/>
  <c r="N240" i="18"/>
  <c r="N241" i="18"/>
  <c r="N242" i="18"/>
  <c r="N243" i="18"/>
  <c r="N244" i="18"/>
  <c r="N245" i="18"/>
  <c r="N246" i="18"/>
  <c r="N247" i="18"/>
  <c r="N248" i="18"/>
  <c r="N249" i="18"/>
  <c r="N178" i="18"/>
  <c r="N179" i="18"/>
  <c r="N180" i="18"/>
  <c r="N181" i="18"/>
  <c r="N182" i="18"/>
  <c r="N183" i="18"/>
  <c r="N184" i="18"/>
  <c r="N185" i="18"/>
  <c r="N186" i="18"/>
  <c r="N187" i="18"/>
  <c r="N188" i="18"/>
  <c r="N189" i="18"/>
  <c r="N190" i="18"/>
  <c r="N191" i="18"/>
  <c r="N192" i="18"/>
  <c r="N193" i="18"/>
  <c r="N194" i="18"/>
  <c r="N195" i="18"/>
  <c r="N196" i="18"/>
  <c r="N197" i="18"/>
  <c r="N198" i="18"/>
  <c r="N199" i="18"/>
  <c r="N200" i="18"/>
  <c r="N201" i="18"/>
  <c r="N202" i="18"/>
  <c r="N203" i="18"/>
  <c r="N204" i="18"/>
  <c r="N205" i="18"/>
  <c r="N206" i="18"/>
  <c r="N207" i="18"/>
  <c r="N174" i="18"/>
  <c r="N175" i="18"/>
  <c r="N176" i="18"/>
  <c r="N177" i="18"/>
  <c r="N826" i="18"/>
  <c r="N827" i="18"/>
  <c r="N828" i="18"/>
  <c r="N829" i="18"/>
  <c r="N830" i="18"/>
  <c r="N831" i="18"/>
  <c r="N832" i="18"/>
  <c r="N833" i="18"/>
  <c r="N834" i="18"/>
  <c r="N835" i="18"/>
  <c r="N836" i="18"/>
  <c r="N837" i="18"/>
  <c r="N838" i="18"/>
  <c r="N839" i="18"/>
  <c r="N840" i="18"/>
  <c r="N841" i="18"/>
  <c r="N842" i="18"/>
  <c r="N843" i="18"/>
  <c r="N844" i="18"/>
  <c r="N845" i="18"/>
  <c r="N846" i="18"/>
  <c r="N847" i="18"/>
  <c r="N848" i="18"/>
  <c r="N849" i="18"/>
  <c r="N850" i="18"/>
  <c r="N851" i="18"/>
  <c r="N852" i="18"/>
  <c r="N853" i="18"/>
  <c r="N854" i="18"/>
  <c r="N855" i="18"/>
  <c r="N856" i="18"/>
  <c r="N857" i="18"/>
  <c r="N858" i="18"/>
  <c r="N859" i="18"/>
  <c r="N860" i="18"/>
  <c r="N861" i="18"/>
  <c r="N862" i="18"/>
  <c r="N863" i="18"/>
  <c r="N864" i="18"/>
  <c r="N865" i="18"/>
  <c r="S14" i="18"/>
  <c r="S15" i="18"/>
  <c r="S16" i="18"/>
  <c r="S17" i="18"/>
  <c r="I31" i="18"/>
  <c r="I30" i="18"/>
  <c r="I29" i="18"/>
  <c r="I28" i="18"/>
  <c r="I12" i="18"/>
  <c r="I13" i="18"/>
  <c r="I14" i="18"/>
  <c r="I15" i="18"/>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H64" i="2"/>
  <c r="H65" i="2"/>
  <c r="H66" i="2"/>
  <c r="H67" i="2"/>
  <c r="S7" i="18"/>
  <c r="S8" i="18"/>
  <c r="S9" i="18"/>
  <c r="S26" i="18"/>
  <c r="S10" i="18"/>
  <c r="S11" i="18"/>
  <c r="S12" i="18"/>
  <c r="S13" i="18"/>
  <c r="S70" i="18"/>
  <c r="S71" i="18"/>
  <c r="S72" i="18"/>
  <c r="S73" i="18"/>
  <c r="S74" i="18"/>
  <c r="S75" i="18"/>
  <c r="S76" i="18"/>
  <c r="S77" i="18"/>
  <c r="S78" i="18"/>
  <c r="S79" i="18"/>
  <c r="S80" i="18"/>
  <c r="S81" i="18"/>
  <c r="S82" i="18"/>
  <c r="S83" i="18"/>
  <c r="S84" i="18"/>
  <c r="S85" i="18"/>
  <c r="S86" i="18"/>
  <c r="S18" i="18"/>
  <c r="S19" i="18"/>
  <c r="S20" i="18"/>
  <c r="S21" i="18"/>
  <c r="S3" i="18"/>
  <c r="S4" i="18"/>
  <c r="S5" i="18"/>
  <c r="S6" i="18"/>
  <c r="S22" i="18"/>
  <c r="S23" i="18"/>
  <c r="S24" i="18"/>
  <c r="S25" i="18"/>
  <c r="S47" i="18"/>
  <c r="S48" i="18"/>
  <c r="S49" i="18"/>
  <c r="S50" i="18"/>
  <c r="S51" i="18"/>
  <c r="S52" i="18"/>
  <c r="S53" i="18"/>
  <c r="S54" i="18"/>
  <c r="S55" i="18"/>
  <c r="S56" i="18"/>
  <c r="S57" i="18"/>
  <c r="S58" i="18"/>
  <c r="S59" i="18"/>
  <c r="S60" i="18"/>
  <c r="S61" i="18"/>
  <c r="S62" i="18"/>
  <c r="S63" i="18"/>
  <c r="S64" i="18"/>
  <c r="S65" i="18"/>
  <c r="S66" i="18"/>
  <c r="S67" i="18"/>
  <c r="S68" i="18"/>
  <c r="S69" i="18"/>
  <c r="S28" i="18"/>
  <c r="S29" i="18"/>
  <c r="S30" i="18"/>
  <c r="S31" i="18"/>
  <c r="S32" i="18"/>
  <c r="S33" i="18"/>
  <c r="S34" i="18"/>
  <c r="S35" i="18"/>
  <c r="S36" i="18"/>
  <c r="S37" i="18"/>
  <c r="S38" i="18"/>
  <c r="S39" i="18"/>
  <c r="S40" i="18"/>
  <c r="S41" i="18"/>
  <c r="S42" i="18"/>
  <c r="S43" i="18"/>
  <c r="S44" i="18"/>
  <c r="S45" i="18"/>
  <c r="S46" i="18"/>
  <c r="S27" i="18"/>
  <c r="E6" i="1"/>
  <c r="E14" i="1"/>
  <c r="H86" i="2"/>
  <c r="H57" i="2"/>
  <c r="E4" i="1"/>
  <c r="H63" i="2"/>
  <c r="H80" i="2"/>
  <c r="H56" i="2"/>
  <c r="H85" i="2"/>
  <c r="H62" i="2"/>
  <c r="H79" i="2"/>
  <c r="H61" i="2"/>
  <c r="H78" i="2"/>
  <c r="H60" i="2"/>
  <c r="H77" i="2"/>
  <c r="H92" i="2"/>
  <c r="H83" i="2"/>
  <c r="H59" i="2"/>
  <c r="H76" i="2"/>
  <c r="H58" i="2"/>
  <c r="H87" i="2"/>
  <c r="H91" i="2"/>
  <c r="H75" i="2"/>
  <c r="H90" i="2"/>
  <c r="H74" i="2"/>
  <c r="H89" i="2"/>
  <c r="H73" i="2"/>
  <c r="H88" i="2"/>
  <c r="H72" i="2"/>
  <c r="H55" i="2"/>
  <c r="H84" i="2"/>
  <c r="H54" i="2"/>
  <c r="H82" i="2"/>
  <c r="H53" i="2"/>
  <c r="H81" i="2"/>
  <c r="H96" i="2"/>
  <c r="H71" i="2"/>
  <c r="H95" i="2"/>
  <c r="H70" i="2"/>
  <c r="H94" i="2"/>
  <c r="H69" i="2"/>
  <c r="H93" i="2"/>
  <c r="H68" i="2"/>
  <c r="N549" i="18"/>
  <c r="N550" i="18"/>
  <c r="N551" i="18"/>
  <c r="N552" i="18"/>
  <c r="N553" i="18"/>
  <c r="N554" i="18"/>
  <c r="N555" i="18"/>
  <c r="N556" i="18"/>
  <c r="N557" i="18"/>
  <c r="N558" i="18"/>
  <c r="N559" i="18"/>
  <c r="N560" i="18"/>
  <c r="N561" i="18"/>
  <c r="N562" i="18"/>
  <c r="N563" i="18"/>
  <c r="N564" i="18"/>
  <c r="N565" i="18"/>
  <c r="N548" i="18"/>
  <c r="N916" i="18"/>
  <c r="N915" i="18"/>
  <c r="N914" i="18"/>
  <c r="N913" i="18"/>
  <c r="N912" i="18"/>
  <c r="N911" i="18"/>
  <c r="N910" i="18"/>
  <c r="N909" i="18"/>
  <c r="N908" i="18"/>
  <c r="N574" i="18"/>
  <c r="N573" i="18"/>
  <c r="N572" i="18"/>
  <c r="N571" i="18"/>
  <c r="N570" i="18"/>
  <c r="N569" i="18"/>
  <c r="N568" i="18"/>
  <c r="N567" i="18"/>
  <c r="N566" i="18"/>
  <c r="N897" i="18"/>
  <c r="N898" i="18"/>
  <c r="N899" i="18"/>
  <c r="N900" i="18"/>
  <c r="N901" i="18"/>
  <c r="N902" i="18"/>
  <c r="N903" i="18"/>
  <c r="N904" i="18"/>
  <c r="N905" i="18"/>
  <c r="N906" i="18"/>
  <c r="N907" i="18"/>
  <c r="N503" i="18"/>
  <c r="N504" i="18"/>
  <c r="N505" i="18"/>
  <c r="N506" i="18"/>
  <c r="N507" i="18"/>
  <c r="N508" i="18"/>
  <c r="N509" i="18"/>
  <c r="N510" i="18"/>
  <c r="N511" i="18"/>
  <c r="N512" i="18"/>
  <c r="N513" i="18"/>
  <c r="N514" i="18"/>
  <c r="N515" i="18"/>
  <c r="N516" i="18"/>
  <c r="N517" i="18"/>
  <c r="N518" i="18"/>
  <c r="N519" i="18"/>
  <c r="N520" i="18"/>
  <c r="N521" i="18"/>
  <c r="N522" i="18"/>
  <c r="N523" i="18"/>
  <c r="N524" i="18"/>
  <c r="N525" i="18"/>
  <c r="N526" i="18"/>
  <c r="N527" i="18"/>
  <c r="N528" i="18"/>
  <c r="N529" i="18"/>
  <c r="N530" i="18"/>
  <c r="N531" i="18"/>
  <c r="N532" i="18"/>
  <c r="N533" i="18"/>
  <c r="N534" i="18"/>
  <c r="N535" i="18"/>
  <c r="N536" i="18"/>
  <c r="N537" i="18"/>
  <c r="N538" i="18"/>
  <c r="N539" i="18"/>
  <c r="N540" i="18"/>
  <c r="N541" i="18"/>
  <c r="N542" i="18"/>
  <c r="N543" i="18"/>
  <c r="N544" i="18"/>
  <c r="N545" i="18"/>
  <c r="N546" i="18"/>
  <c r="N547" i="18"/>
  <c r="N896" i="18"/>
  <c r="N895" i="18"/>
  <c r="N894" i="18"/>
  <c r="N893" i="18"/>
  <c r="N892" i="18"/>
  <c r="N891" i="18"/>
  <c r="N890" i="18"/>
  <c r="N889" i="18"/>
  <c r="N888" i="18"/>
  <c r="N887" i="18"/>
  <c r="N886" i="18"/>
  <c r="N885" i="18"/>
  <c r="N884" i="18"/>
  <c r="N883" i="18"/>
  <c r="N882" i="18"/>
  <c r="N881" i="18"/>
  <c r="N880" i="18"/>
  <c r="N879" i="18"/>
  <c r="N878" i="18"/>
  <c r="N877" i="18"/>
  <c r="N876" i="18"/>
  <c r="N875" i="18"/>
  <c r="N874" i="18"/>
  <c r="N873" i="18"/>
  <c r="N872" i="18"/>
  <c r="N502" i="18"/>
  <c r="N501" i="18"/>
  <c r="N500" i="18"/>
  <c r="N499" i="18"/>
  <c r="N498" i="18"/>
  <c r="N497" i="18"/>
  <c r="N496" i="18"/>
  <c r="N495" i="18"/>
  <c r="N494" i="18"/>
  <c r="N493" i="18"/>
  <c r="N492" i="18"/>
  <c r="N491" i="18"/>
  <c r="N490" i="18"/>
  <c r="N489" i="18"/>
  <c r="N488" i="18"/>
  <c r="N487" i="18"/>
  <c r="N486" i="18"/>
  <c r="N485" i="18"/>
  <c r="N484" i="18"/>
  <c r="N483" i="18"/>
  <c r="N482" i="18"/>
  <c r="N481" i="18"/>
  <c r="N480" i="18"/>
  <c r="N479" i="18"/>
  <c r="N478" i="18"/>
  <c r="N477" i="18"/>
  <c r="N476" i="18"/>
  <c r="N871" i="18"/>
  <c r="N870" i="18"/>
  <c r="N869" i="18"/>
  <c r="N868" i="18"/>
  <c r="N867" i="18"/>
  <c r="N866" i="18"/>
  <c r="N467" i="18"/>
  <c r="N468" i="18"/>
  <c r="N469" i="18"/>
  <c r="N470" i="18"/>
  <c r="N471" i="18"/>
  <c r="N472" i="18"/>
  <c r="N473" i="18"/>
  <c r="N474" i="18"/>
  <c r="N475" i="18"/>
  <c r="N438" i="18"/>
  <c r="N439" i="18"/>
  <c r="N440" i="18"/>
  <c r="N441" i="18"/>
  <c r="N442" i="18"/>
  <c r="N443" i="18"/>
  <c r="N444" i="18"/>
  <c r="N445" i="18"/>
  <c r="N446" i="18"/>
  <c r="N447" i="18"/>
  <c r="N448" i="18"/>
  <c r="N449" i="18"/>
  <c r="N450" i="18"/>
  <c r="N451" i="18"/>
  <c r="N452" i="18"/>
  <c r="N453" i="18"/>
  <c r="N454" i="18"/>
  <c r="N455" i="18"/>
  <c r="N456" i="18"/>
  <c r="N457" i="18"/>
  <c r="N458" i="18"/>
  <c r="N459" i="18"/>
  <c r="N460" i="18"/>
  <c r="N461" i="18"/>
  <c r="N462" i="18"/>
  <c r="N463" i="18"/>
  <c r="N464" i="18"/>
  <c r="N465" i="18"/>
  <c r="N466" i="18"/>
  <c r="N437" i="18"/>
  <c r="N793" i="18"/>
  <c r="N794" i="18"/>
  <c r="N795" i="18"/>
  <c r="N796" i="18"/>
  <c r="N797" i="18"/>
  <c r="N798" i="18"/>
  <c r="N799" i="18"/>
  <c r="N800" i="18"/>
  <c r="N801" i="18"/>
  <c r="N802" i="18"/>
  <c r="N803" i="18"/>
  <c r="N804" i="18"/>
  <c r="N805" i="18"/>
  <c r="N806" i="18"/>
  <c r="N807" i="18"/>
  <c r="N808" i="18"/>
  <c r="N809" i="18"/>
  <c r="N810" i="18"/>
  <c r="N811" i="18"/>
  <c r="N812" i="18"/>
  <c r="N813" i="18"/>
  <c r="N814" i="18"/>
  <c r="N815" i="18"/>
  <c r="N816" i="18"/>
  <c r="N817" i="18"/>
  <c r="N818" i="18"/>
  <c r="N819" i="18"/>
  <c r="N820" i="18"/>
  <c r="N821" i="18"/>
  <c r="N822" i="18"/>
  <c r="N823" i="18"/>
  <c r="N824" i="18"/>
  <c r="N825"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N381" i="18"/>
  <c r="N382" i="18"/>
  <c r="N383" i="18"/>
  <c r="N384" i="18"/>
  <c r="N385" i="18"/>
  <c r="N386" i="18"/>
  <c r="N387" i="18"/>
  <c r="N388" i="18"/>
  <c r="N389" i="18"/>
  <c r="N390" i="18"/>
  <c r="N391" i="18"/>
  <c r="N392" i="18"/>
  <c r="N393" i="18"/>
  <c r="N394" i="18"/>
  <c r="N395" i="18"/>
  <c r="N39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786" i="18"/>
  <c r="N787" i="18"/>
  <c r="N788" i="18"/>
  <c r="N789" i="18"/>
  <c r="N790" i="18"/>
  <c r="N791" i="18"/>
  <c r="N792" i="18"/>
  <c r="N761" i="18"/>
  <c r="N762" i="18"/>
  <c r="N763" i="18"/>
  <c r="N764" i="18"/>
  <c r="N765" i="18"/>
  <c r="N766" i="18"/>
  <c r="N767" i="18"/>
  <c r="N768" i="18"/>
  <c r="N769" i="18"/>
  <c r="N770" i="18"/>
  <c r="N771" i="18"/>
  <c r="N772" i="18"/>
  <c r="N773" i="18"/>
  <c r="N774" i="18"/>
  <c r="N775" i="18"/>
  <c r="N776" i="18"/>
  <c r="N777" i="18"/>
  <c r="N778" i="18"/>
  <c r="N779" i="18"/>
  <c r="N780" i="18"/>
  <c r="N781" i="18"/>
  <c r="N782" i="18"/>
  <c r="N783" i="18"/>
  <c r="N784" i="18"/>
  <c r="N785" i="18"/>
  <c r="N313" i="18"/>
  <c r="N314" i="18"/>
  <c r="N315" i="18"/>
  <c r="N316" i="18"/>
  <c r="N746" i="18"/>
  <c r="N747" i="18"/>
  <c r="N748" i="18"/>
  <c r="N749" i="18"/>
  <c r="N750" i="18"/>
  <c r="N751" i="18"/>
  <c r="N752" i="18"/>
  <c r="N753" i="18"/>
  <c r="N754" i="18"/>
  <c r="N755" i="18"/>
  <c r="N756" i="18"/>
  <c r="N757" i="18"/>
  <c r="N758" i="18"/>
  <c r="N759" i="18"/>
  <c r="N760" i="18"/>
  <c r="N307" i="18"/>
  <c r="N308" i="18"/>
  <c r="N309" i="18"/>
  <c r="N310" i="18"/>
  <c r="N311" i="18"/>
  <c r="N312" i="18"/>
  <c r="N745" i="18"/>
  <c r="N744" i="18"/>
  <c r="N743" i="18"/>
  <c r="N742" i="18"/>
  <c r="N741" i="18"/>
  <c r="N740" i="18"/>
  <c r="N739" i="18"/>
  <c r="N738" i="18"/>
  <c r="N737" i="18"/>
  <c r="N736" i="18"/>
  <c r="N735" i="18"/>
  <c r="N734" i="18"/>
  <c r="N733" i="18"/>
  <c r="N732" i="18"/>
  <c r="N731" i="18"/>
  <c r="N730" i="18"/>
  <c r="N729" i="18"/>
  <c r="N728" i="18"/>
  <c r="N727" i="18"/>
  <c r="N306" i="18"/>
  <c r="N305" i="18"/>
  <c r="N304" i="18"/>
  <c r="N303" i="18"/>
  <c r="N302" i="18"/>
  <c r="N301" i="18"/>
  <c r="N300" i="18"/>
  <c r="N299" i="18"/>
  <c r="N298" i="18"/>
  <c r="N297" i="18"/>
  <c r="N296" i="18"/>
  <c r="N295" i="18"/>
  <c r="N294" i="18"/>
  <c r="N293" i="18"/>
  <c r="N292" i="18"/>
  <c r="N291" i="18"/>
  <c r="N290" i="18"/>
  <c r="N289" i="18"/>
  <c r="N288" i="18"/>
  <c r="N287" i="18"/>
  <c r="N286" i="18"/>
  <c r="N285" i="18"/>
  <c r="N284" i="18"/>
  <c r="N283" i="18"/>
  <c r="N282" i="18"/>
  <c r="N281" i="18"/>
  <c r="N280" i="18"/>
  <c r="N279" i="18"/>
  <c r="N278" i="18"/>
  <c r="N277" i="18"/>
  <c r="N276"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50" i="18"/>
  <c r="N152" i="18"/>
  <c r="N153" i="18"/>
  <c r="N154" i="18"/>
  <c r="N155" i="18"/>
  <c r="N156" i="18"/>
  <c r="N157" i="18"/>
  <c r="N158" i="18"/>
  <c r="N159" i="18"/>
  <c r="N160" i="18"/>
  <c r="N161" i="18"/>
  <c r="N162" i="18"/>
  <c r="N163" i="18"/>
  <c r="N164" i="18"/>
  <c r="N165" i="18"/>
  <c r="N166" i="18"/>
  <c r="N167" i="18"/>
  <c r="N168" i="18"/>
  <c r="N169" i="18"/>
  <c r="N170" i="18"/>
  <c r="N171" i="18"/>
  <c r="N172" i="18"/>
  <c r="N173" i="18"/>
  <c r="N124" i="18"/>
  <c r="N125" i="18"/>
  <c r="N126" i="18"/>
  <c r="N127" i="18"/>
  <c r="N128" i="18"/>
  <c r="N129" i="18"/>
  <c r="N130" i="18"/>
  <c r="N131" i="18"/>
  <c r="N132" i="18"/>
  <c r="N133" i="18"/>
  <c r="N134" i="18"/>
  <c r="N135" i="18"/>
  <c r="N136" i="18"/>
  <c r="N137" i="18"/>
  <c r="N138" i="18"/>
  <c r="N139" i="18"/>
  <c r="N140" i="18"/>
  <c r="N141" i="18"/>
  <c r="N142" i="18"/>
  <c r="N143" i="18"/>
  <c r="N144" i="18"/>
  <c r="N145" i="18"/>
  <c r="N146" i="18"/>
  <c r="N147" i="18"/>
  <c r="N148" i="18"/>
  <c r="N149" i="18"/>
  <c r="N150" i="18"/>
  <c r="N151" i="18"/>
  <c r="N98" i="18"/>
  <c r="N99" i="18"/>
  <c r="N100" i="18"/>
  <c r="N101" i="18"/>
  <c r="N102" i="18"/>
  <c r="N103" i="18"/>
  <c r="N104" i="18"/>
  <c r="N105" i="18"/>
  <c r="N106" i="18"/>
  <c r="N107" i="18"/>
  <c r="N108" i="18"/>
  <c r="N109" i="18"/>
  <c r="N110" i="18"/>
  <c r="N111" i="18"/>
  <c r="N112" i="18"/>
  <c r="N113" i="18"/>
  <c r="N114" i="18"/>
  <c r="N115" i="18"/>
  <c r="N116" i="18"/>
  <c r="N117" i="18"/>
  <c r="N118" i="18"/>
  <c r="N119" i="18"/>
  <c r="N120" i="18"/>
  <c r="N121" i="18"/>
  <c r="N122" i="18"/>
  <c r="N123" i="18"/>
  <c r="N97" i="18"/>
  <c r="N96" i="18"/>
  <c r="N95" i="18"/>
  <c r="N94" i="18"/>
  <c r="N93" i="18"/>
  <c r="N92" i="18"/>
  <c r="N91" i="18"/>
  <c r="N90" i="18"/>
  <c r="N89" i="18"/>
  <c r="N88" i="18"/>
  <c r="N87" i="18"/>
  <c r="N86" i="18"/>
  <c r="N85" i="18"/>
  <c r="N84" i="18"/>
  <c r="N83" i="18"/>
  <c r="N82" i="18"/>
  <c r="N81" i="18"/>
  <c r="N80" i="18"/>
  <c r="N79" i="18"/>
  <c r="N726" i="18"/>
  <c r="N725" i="18"/>
  <c r="N724" i="18"/>
  <c r="N723" i="18"/>
  <c r="N722" i="18"/>
  <c r="N721" i="18"/>
  <c r="N720" i="18"/>
  <c r="N719" i="18"/>
  <c r="N718" i="18"/>
  <c r="N717" i="18"/>
  <c r="N716" i="18"/>
  <c r="N715" i="18"/>
  <c r="N714" i="18"/>
  <c r="N713" i="18"/>
  <c r="N712" i="18"/>
  <c r="N711" i="18"/>
  <c r="N710" i="18"/>
  <c r="N709" i="18"/>
  <c r="N708" i="18"/>
  <c r="N707" i="18"/>
  <c r="N706" i="18"/>
  <c r="N705" i="18"/>
  <c r="N704" i="18"/>
  <c r="N703" i="18"/>
  <c r="N702" i="18"/>
  <c r="N701" i="18"/>
  <c r="N700" i="18"/>
  <c r="N699" i="18"/>
  <c r="N698" i="18"/>
  <c r="N697" i="18"/>
  <c r="N696" i="18"/>
  <c r="N695" i="18"/>
  <c r="N694" i="18"/>
  <c r="N693" i="18"/>
  <c r="N692" i="18"/>
  <c r="N691" i="18"/>
  <c r="N690" i="18"/>
  <c r="N689" i="18"/>
  <c r="N688" i="18"/>
  <c r="N687" i="18"/>
  <c r="N686" i="18"/>
  <c r="N685" i="18"/>
  <c r="N684" i="18"/>
  <c r="N683" i="18"/>
  <c r="N682" i="18"/>
  <c r="N681" i="18"/>
  <c r="N680" i="18"/>
  <c r="N679" i="18"/>
  <c r="N678" i="18"/>
  <c r="N677" i="18"/>
  <c r="N676" i="18"/>
  <c r="N675" i="18"/>
  <c r="N674" i="18"/>
  <c r="N673" i="18"/>
  <c r="N672" i="18"/>
  <c r="N671" i="18"/>
  <c r="N670" i="18"/>
  <c r="N669" i="18"/>
  <c r="N668" i="18"/>
  <c r="N667" i="18"/>
  <c r="N666" i="18"/>
  <c r="N665" i="18"/>
  <c r="N664" i="18"/>
  <c r="N663" i="18"/>
  <c r="N662" i="18"/>
  <c r="N661" i="18"/>
  <c r="N660" i="18"/>
  <c r="N659" i="18"/>
  <c r="N658" i="18"/>
  <c r="N657" i="18"/>
  <c r="N656" i="18"/>
  <c r="N655" i="18"/>
  <c r="N654" i="18"/>
  <c r="N653" i="18"/>
  <c r="N652" i="18"/>
  <c r="N651" i="18"/>
  <c r="N78" i="18"/>
  <c r="N77" i="18"/>
  <c r="N76" i="18"/>
  <c r="N75" i="18"/>
  <c r="N74" i="18"/>
  <c r="N73" i="18"/>
  <c r="N72" i="18"/>
  <c r="N71" i="18"/>
  <c r="N70" i="18"/>
  <c r="N69" i="18"/>
  <c r="N68" i="18"/>
  <c r="N67" i="18"/>
  <c r="N66" i="18"/>
  <c r="N65" i="18"/>
  <c r="N64" i="18"/>
  <c r="N63" i="18"/>
  <c r="N62" i="18"/>
  <c r="N61" i="18"/>
  <c r="N60" i="18"/>
  <c r="N59" i="18"/>
  <c r="N58" i="18"/>
  <c r="N57" i="18"/>
  <c r="N56" i="18"/>
  <c r="N55" i="18"/>
  <c r="N54" i="18"/>
  <c r="N53" i="18"/>
  <c r="N52" i="18"/>
  <c r="N51" i="18"/>
  <c r="N50" i="18"/>
  <c r="N49" i="18"/>
  <c r="N48" i="18"/>
  <c r="N47" i="18"/>
  <c r="N46" i="18"/>
  <c r="N45" i="18"/>
  <c r="N44" i="18"/>
  <c r="N43" i="18"/>
  <c r="N42" i="18"/>
  <c r="N41" i="18"/>
  <c r="N40" i="18"/>
  <c r="N39" i="18"/>
  <c r="N38" i="18"/>
  <c r="N37" i="18"/>
  <c r="N36" i="18"/>
  <c r="N35" i="18"/>
  <c r="N34" i="18"/>
  <c r="N33" i="18"/>
  <c r="N32" i="18"/>
  <c r="N31" i="18"/>
  <c r="N30" i="18"/>
  <c r="N29" i="18"/>
  <c r="N28" i="18"/>
  <c r="N27" i="18"/>
  <c r="N26" i="18"/>
  <c r="N25" i="18"/>
  <c r="N24" i="18"/>
  <c r="N23" i="18"/>
  <c r="N22" i="18"/>
  <c r="N650" i="18"/>
  <c r="N649" i="18"/>
  <c r="N648" i="18"/>
  <c r="N647" i="18"/>
  <c r="N646" i="18"/>
  <c r="N645" i="18"/>
  <c r="N644" i="18"/>
  <c r="N643" i="18"/>
  <c r="N642" i="18"/>
  <c r="N641" i="18"/>
  <c r="N640" i="18"/>
  <c r="N639" i="18"/>
  <c r="N638" i="18"/>
  <c r="N637" i="18"/>
  <c r="N636" i="18"/>
  <c r="N635" i="18"/>
  <c r="N634" i="18"/>
  <c r="N633" i="18"/>
  <c r="N632" i="18"/>
  <c r="N599" i="18"/>
  <c r="N600" i="18"/>
  <c r="N601" i="18"/>
  <c r="N602" i="18"/>
  <c r="N603" i="18"/>
  <c r="N604" i="18"/>
  <c r="N605" i="18"/>
  <c r="N606" i="18"/>
  <c r="N607" i="18"/>
  <c r="N608" i="18"/>
  <c r="N609" i="18"/>
  <c r="N610" i="18"/>
  <c r="N611" i="18"/>
  <c r="N612" i="18"/>
  <c r="N613" i="18"/>
  <c r="N614" i="18"/>
  <c r="N615" i="18"/>
  <c r="N616" i="18"/>
  <c r="N617" i="18"/>
  <c r="N618" i="18"/>
  <c r="N619" i="18"/>
  <c r="N620" i="18"/>
  <c r="N621" i="18"/>
  <c r="N622" i="18"/>
  <c r="N623" i="18"/>
  <c r="N624" i="18"/>
  <c r="N625" i="18"/>
  <c r="N626" i="18"/>
  <c r="N627" i="18"/>
  <c r="N628" i="18"/>
  <c r="N629" i="18"/>
  <c r="N630" i="18"/>
  <c r="N631" i="18"/>
  <c r="N4" i="18"/>
  <c r="N5" i="18"/>
  <c r="N6" i="18"/>
  <c r="N7" i="18"/>
  <c r="N8" i="18"/>
  <c r="N9" i="18"/>
  <c r="N10" i="18"/>
  <c r="N11" i="18"/>
  <c r="N12" i="18"/>
  <c r="N13" i="18"/>
  <c r="N14" i="18"/>
  <c r="N15" i="18"/>
  <c r="N16" i="18"/>
  <c r="N17" i="18"/>
  <c r="N18" i="18"/>
  <c r="N19" i="18"/>
  <c r="N20" i="18"/>
  <c r="N21" i="18"/>
  <c r="N575" i="18"/>
  <c r="N576" i="18"/>
  <c r="N577" i="18"/>
  <c r="N578" i="18"/>
  <c r="N579" i="18"/>
  <c r="N580" i="18"/>
  <c r="N581" i="18"/>
  <c r="N582" i="18"/>
  <c r="N583" i="18"/>
  <c r="N584" i="18"/>
  <c r="N585" i="18"/>
  <c r="N586" i="18"/>
  <c r="N587" i="18"/>
  <c r="N588" i="18"/>
  <c r="N589" i="18"/>
  <c r="N590" i="18"/>
  <c r="N591" i="18"/>
  <c r="N592" i="18"/>
  <c r="N593" i="18"/>
  <c r="N594" i="18"/>
  <c r="N595" i="18"/>
  <c r="N596" i="18"/>
  <c r="N597" i="18"/>
  <c r="N598" i="18"/>
  <c r="N3" i="18"/>
  <c r="I19" i="18"/>
  <c r="I44" i="18"/>
  <c r="I45" i="18"/>
  <c r="I46" i="18"/>
  <c r="I47" i="18"/>
  <c r="I20" i="18"/>
  <c r="I21" i="18"/>
  <c r="I22" i="18"/>
  <c r="I48" i="18"/>
  <c r="I49" i="18"/>
  <c r="I50" i="18"/>
  <c r="I51" i="18"/>
  <c r="I23" i="18"/>
  <c r="I24" i="18"/>
  <c r="I25" i="18"/>
  <c r="I26" i="18"/>
  <c r="I27" i="18"/>
  <c r="I32" i="18"/>
  <c r="I33" i="18"/>
  <c r="I34" i="18"/>
  <c r="I52" i="18"/>
  <c r="I16" i="18"/>
  <c r="I17" i="18"/>
  <c r="I18" i="18"/>
  <c r="I43" i="18"/>
  <c r="I35" i="18"/>
  <c r="I36" i="18"/>
  <c r="I37" i="18"/>
  <c r="I38" i="18"/>
  <c r="I4" i="18"/>
  <c r="I5" i="18"/>
  <c r="I6" i="18"/>
  <c r="I39" i="18"/>
  <c r="I40" i="18"/>
  <c r="I41" i="18"/>
  <c r="I42" i="18"/>
  <c r="I7" i="18"/>
  <c r="I8" i="18"/>
  <c r="I9" i="18"/>
  <c r="I10" i="18"/>
  <c r="I11" i="18"/>
  <c r="I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D39" i="18"/>
  <c r="D40" i="18"/>
  <c r="D41" i="18"/>
  <c r="D42" i="18"/>
  <c r="D43" i="18"/>
  <c r="D44" i="18"/>
  <c r="D45" i="18"/>
  <c r="D46" i="18"/>
  <c r="D47" i="18"/>
  <c r="D48" i="18"/>
  <c r="D49" i="18"/>
  <c r="D50" i="18"/>
  <c r="D51" i="18"/>
  <c r="D52" i="18"/>
  <c r="D53" i="18"/>
  <c r="D54" i="18"/>
  <c r="D55" i="18"/>
  <c r="D56" i="18"/>
  <c r="D57" i="18"/>
  <c r="D58" i="18"/>
  <c r="D59" i="18"/>
  <c r="D60" i="18"/>
  <c r="D61" i="18"/>
  <c r="D62" i="18"/>
  <c r="D63" i="18"/>
  <c r="D64" i="18"/>
  <c r="D65" i="18"/>
  <c r="D66" i="18"/>
  <c r="D67" i="18"/>
  <c r="D68" i="18"/>
  <c r="D69" i="18"/>
  <c r="D70" i="18"/>
  <c r="D71" i="18"/>
  <c r="D72" i="18"/>
  <c r="D73" i="18"/>
  <c r="D74" i="18"/>
  <c r="D75" i="18"/>
  <c r="D76" i="18"/>
  <c r="D77" i="18"/>
  <c r="D78" i="18"/>
  <c r="D3" i="18"/>
  <c r="E2" i="1"/>
  <c r="I2" i="1" s="1"/>
  <c r="E3" i="1"/>
  <c r="E5" i="1"/>
  <c r="E7" i="1"/>
  <c r="E8" i="1"/>
  <c r="E9" i="1"/>
  <c r="E10" i="1"/>
  <c r="E11" i="1"/>
  <c r="E12" i="1"/>
  <c r="E13"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 i="1"/>
  <c r="T3"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R2" i="1"/>
  <c r="A201"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<sst xmlns="http://schemas.openxmlformats.org/spreadsheetml/2006/main" count="3914" uniqueCount="394">
  <si>
    <t>id</t>
  </si>
  <si>
    <t>price_course_name</t>
  </si>
  <si>
    <t>price_course_code</t>
  </si>
  <si>
    <t>access_method_name</t>
  </si>
  <si>
    <t>access_method_code</t>
  </si>
  <si>
    <t>model_name</t>
  </si>
  <si>
    <t>model_code</t>
  </si>
  <si>
    <t>sim_name</t>
  </si>
  <si>
    <t>sim_code</t>
  </si>
  <si>
    <t>auth_id</t>
  </si>
  <si>
    <t>password</t>
  </si>
  <si>
    <t>domestic_ip_sby</t>
  </si>
  <si>
    <t>roaming_limit_name</t>
  </si>
  <si>
    <t>roaming_limit_code</t>
  </si>
  <si>
    <t>roaming_ip</t>
  </si>
  <si>
    <t>LTE</t>
  </si>
  <si>
    <t>T6000037</t>
  </si>
  <si>
    <t>3G</t>
  </si>
  <si>
    <t>T2000537</t>
  </si>
  <si>
    <t>制限なし</t>
  </si>
  <si>
    <t>T6000047</t>
  </si>
  <si>
    <t>nanoSIM</t>
  </si>
  <si>
    <t>T2000540</t>
  </si>
  <si>
    <t>T6000041</t>
  </si>
  <si>
    <t>access_method_code</t>
    <phoneticPr fontId="18"/>
  </si>
  <si>
    <t>domestic_ip_act</t>
    <phoneticPr fontId="18"/>
  </si>
  <si>
    <t>access_method_name</t>
    <phoneticPr fontId="18"/>
  </si>
  <si>
    <t>回線申し込み</t>
    <rPh sb="0" eb="2">
      <t>カイセン</t>
    </rPh>
    <rPh sb="2" eb="3">
      <t>モウ</t>
    </rPh>
    <rPh sb="4" eb="5">
      <t>コ</t>
    </rPh>
    <phoneticPr fontId="18"/>
  </si>
  <si>
    <t>認証ID</t>
    <rPh sb="0" eb="2">
      <t>ニンショウ</t>
    </rPh>
    <phoneticPr fontId="18"/>
  </si>
  <si>
    <t>-</t>
    <phoneticPr fontId="18"/>
  </si>
  <si>
    <t>備考</t>
    <rPh sb="0" eb="2">
      <t>ビコウ</t>
    </rPh>
    <phoneticPr fontId="18"/>
  </si>
  <si>
    <t>料金コース</t>
    <rPh sb="0" eb="2">
      <t>リョウキン</t>
    </rPh>
    <phoneticPr fontId="18"/>
  </si>
  <si>
    <t>アクセス方式</t>
    <rPh sb="4" eb="6">
      <t>ホウシキ</t>
    </rPh>
    <phoneticPr fontId="18"/>
  </si>
  <si>
    <t>（表示なし）</t>
    <rPh sb="1" eb="3">
      <t>ヒョウジ</t>
    </rPh>
    <phoneticPr fontId="18"/>
  </si>
  <si>
    <t>No.</t>
    <phoneticPr fontId="18"/>
  </si>
  <si>
    <t>通信機器購入</t>
    <rPh sb="0" eb="2">
      <t>ツウシン</t>
    </rPh>
    <rPh sb="2" eb="4">
      <t>キキ</t>
    </rPh>
    <rPh sb="4" eb="6">
      <t>コウニュウ</t>
    </rPh>
    <phoneticPr fontId="18"/>
  </si>
  <si>
    <t>SIM種別</t>
    <rPh sb="3" eb="5">
      <t>シュベツ</t>
    </rPh>
    <phoneticPr fontId="18"/>
  </si>
  <si>
    <t>ポータル画面の項目</t>
    <rPh sb="4" eb="6">
      <t>ガメン</t>
    </rPh>
    <rPh sb="7" eb="9">
      <t>コウモク</t>
    </rPh>
    <phoneticPr fontId="18"/>
  </si>
  <si>
    <t>CSV項目</t>
    <rPh sb="3" eb="5">
      <t>コウモク</t>
    </rPh>
    <phoneticPr fontId="18"/>
  </si>
  <si>
    <t>パスワード</t>
    <phoneticPr fontId="18"/>
  </si>
  <si>
    <t>IPアドレス
国内ACT</t>
    <rPh sb="7" eb="9">
      <t>コクナイ</t>
    </rPh>
    <phoneticPr fontId="18"/>
  </si>
  <si>
    <t>IPアドレス
国内SBY</t>
    <rPh sb="7" eb="9">
      <t>コクナイ</t>
    </rPh>
    <phoneticPr fontId="18"/>
  </si>
  <si>
    <t>国際ローミング利用
上限額</t>
    <rPh sb="0" eb="2">
      <t>コクサイ</t>
    </rPh>
    <rPh sb="7" eb="9">
      <t>リヨウ</t>
    </rPh>
    <rPh sb="10" eb="13">
      <t>ジョウゲンガク</t>
    </rPh>
    <phoneticPr fontId="18"/>
  </si>
  <si>
    <t>国際ローミング利用
IPアドレス</t>
    <rPh sb="0" eb="2">
      <t>コクサイ</t>
    </rPh>
    <rPh sb="7" eb="9">
      <t>リヨウ</t>
    </rPh>
    <phoneticPr fontId="18"/>
  </si>
  <si>
    <t>入力方法</t>
    <rPh sb="0" eb="2">
      <t>ニュウリョク</t>
    </rPh>
    <rPh sb="2" eb="4">
      <t>ホウホウ</t>
    </rPh>
    <phoneticPr fontId="18"/>
  </si>
  <si>
    <t>プルダウン選択</t>
    <rPh sb="5" eb="7">
      <t>センタク</t>
    </rPh>
    <phoneticPr fontId="18"/>
  </si>
  <si>
    <t>ポータル画面の項目とCSV項目対応、および入力方法は以下の通りとなります。</t>
    <rPh sb="4" eb="6">
      <t>ガメン</t>
    </rPh>
    <rPh sb="7" eb="9">
      <t>コウモク</t>
    </rPh>
    <rPh sb="13" eb="15">
      <t>コウモク</t>
    </rPh>
    <rPh sb="15" eb="17">
      <t>タイオウ</t>
    </rPh>
    <rPh sb="21" eb="23">
      <t>ニュウリョク</t>
    </rPh>
    <rPh sb="23" eb="25">
      <t>ホウホウ</t>
    </rPh>
    <rPh sb="26" eb="28">
      <t>イカ</t>
    </rPh>
    <rPh sb="29" eb="30">
      <t>トオ</t>
    </rPh>
    <phoneticPr fontId="18"/>
  </si>
  <si>
    <t>入力不可
（※料金コース選択時に自動で入力されます）</t>
    <rPh sb="0" eb="2">
      <t>ニュウリョク</t>
    </rPh>
    <rPh sb="2" eb="4">
      <t>フカ</t>
    </rPh>
    <rPh sb="7" eb="9">
      <t>リョウキン</t>
    </rPh>
    <rPh sb="12" eb="14">
      <t>センタク</t>
    </rPh>
    <rPh sb="14" eb="15">
      <t>ジ</t>
    </rPh>
    <rPh sb="16" eb="18">
      <t>ジドウ</t>
    </rPh>
    <rPh sb="19" eb="21">
      <t>ニュウリョク</t>
    </rPh>
    <phoneticPr fontId="18"/>
  </si>
  <si>
    <t>入力不可
（※アクセス方式選択時に自動で入力されます）</t>
    <rPh sb="0" eb="2">
      <t>ニュウリョク</t>
    </rPh>
    <rPh sb="2" eb="4">
      <t>フカ</t>
    </rPh>
    <rPh sb="11" eb="13">
      <t>ホウシキ</t>
    </rPh>
    <rPh sb="13" eb="15">
      <t>センタク</t>
    </rPh>
    <rPh sb="15" eb="16">
      <t>ジ</t>
    </rPh>
    <rPh sb="17" eb="19">
      <t>ジドウ</t>
    </rPh>
    <rPh sb="20" eb="22">
      <t>ニュウリョク</t>
    </rPh>
    <phoneticPr fontId="18"/>
  </si>
  <si>
    <t>手入力</t>
    <rPh sb="0" eb="1">
      <t>テ</t>
    </rPh>
    <rPh sb="1" eb="3">
      <t>ニュウリョク</t>
    </rPh>
    <phoneticPr fontId="18"/>
  </si>
  <si>
    <t>入力不可
（※国際ローミング利用上限額選択時に自動で入力されます）</t>
    <rPh sb="0" eb="2">
      <t>ニュウリョク</t>
    </rPh>
    <rPh sb="2" eb="4">
      <t>フカ</t>
    </rPh>
    <rPh sb="7" eb="9">
      <t>コクサイ</t>
    </rPh>
    <rPh sb="14" eb="16">
      <t>リヨウ</t>
    </rPh>
    <rPh sb="16" eb="19">
      <t>ジョウゲンガク</t>
    </rPh>
    <rPh sb="19" eb="21">
      <t>センタク</t>
    </rPh>
    <rPh sb="21" eb="22">
      <t>ジ</t>
    </rPh>
    <rPh sb="23" eb="25">
      <t>ジドウ</t>
    </rPh>
    <rPh sb="26" eb="28">
      <t>ニュウリョク</t>
    </rPh>
    <phoneticPr fontId="18"/>
  </si>
  <si>
    <t>【回線申し込み】</t>
    <rPh sb="1" eb="3">
      <t>カイセン</t>
    </rPh>
    <rPh sb="3" eb="4">
      <t>モウ</t>
    </rPh>
    <rPh sb="5" eb="6">
      <t>コ</t>
    </rPh>
    <phoneticPr fontId="18"/>
  </si>
  <si>
    <t>-</t>
    <phoneticPr fontId="18"/>
  </si>
  <si>
    <t>入力不可
（※SIM種別選択時に自動で入力されます）</t>
    <rPh sb="0" eb="2">
      <t>ニュウリョク</t>
    </rPh>
    <rPh sb="2" eb="4">
      <t>フカ</t>
    </rPh>
    <rPh sb="10" eb="12">
      <t>シュベツ</t>
    </rPh>
    <rPh sb="12" eb="14">
      <t>センタク</t>
    </rPh>
    <rPh sb="14" eb="15">
      <t>ジ</t>
    </rPh>
    <rPh sb="16" eb="18">
      <t>ジドウ</t>
    </rPh>
    <rPh sb="19" eb="21">
      <t>ニュウリョク</t>
    </rPh>
    <phoneticPr fontId="18"/>
  </si>
  <si>
    <t>「回線申し込み」シート内の列</t>
    <rPh sb="1" eb="3">
      <t>カイセン</t>
    </rPh>
    <rPh sb="3" eb="4">
      <t>モウ</t>
    </rPh>
    <rPh sb="5" eb="6">
      <t>コ</t>
    </rPh>
    <rPh sb="11" eb="12">
      <t>ナイ</t>
    </rPh>
    <rPh sb="13" eb="14">
      <t>レツ</t>
    </rPh>
    <phoneticPr fontId="18"/>
  </si>
  <si>
    <t>A列</t>
    <rPh sb="1" eb="2">
      <t>レツ</t>
    </rPh>
    <phoneticPr fontId="18"/>
  </si>
  <si>
    <t>B列</t>
    <rPh sb="1" eb="2">
      <t>レツ</t>
    </rPh>
    <phoneticPr fontId="18"/>
  </si>
  <si>
    <t>C列</t>
    <rPh sb="1" eb="2">
      <t>レツ</t>
    </rPh>
    <phoneticPr fontId="18"/>
  </si>
  <si>
    <t>D列</t>
    <rPh sb="1" eb="2">
      <t>レツ</t>
    </rPh>
    <phoneticPr fontId="18"/>
  </si>
  <si>
    <t>E列</t>
    <rPh sb="1" eb="2">
      <t>レツ</t>
    </rPh>
    <phoneticPr fontId="18"/>
  </si>
  <si>
    <t>F列</t>
    <rPh sb="1" eb="2">
      <t>レツ</t>
    </rPh>
    <phoneticPr fontId="18"/>
  </si>
  <si>
    <t>G列</t>
    <rPh sb="1" eb="2">
      <t>レツ</t>
    </rPh>
    <phoneticPr fontId="18"/>
  </si>
  <si>
    <t>H列</t>
    <rPh sb="1" eb="2">
      <t>レツ</t>
    </rPh>
    <phoneticPr fontId="18"/>
  </si>
  <si>
    <t>I列</t>
    <rPh sb="1" eb="2">
      <t>レツ</t>
    </rPh>
    <phoneticPr fontId="18"/>
  </si>
  <si>
    <t>J列</t>
    <rPh sb="1" eb="2">
      <t>レツ</t>
    </rPh>
    <phoneticPr fontId="18"/>
  </si>
  <si>
    <t>K列</t>
    <rPh sb="1" eb="2">
      <t>レツ</t>
    </rPh>
    <phoneticPr fontId="18"/>
  </si>
  <si>
    <t>L列</t>
    <rPh sb="1" eb="2">
      <t>レツ</t>
    </rPh>
    <phoneticPr fontId="18"/>
  </si>
  <si>
    <t>M列</t>
    <rPh sb="1" eb="2">
      <t>レツ</t>
    </rPh>
    <phoneticPr fontId="18"/>
  </si>
  <si>
    <t>N列</t>
    <rPh sb="1" eb="2">
      <t>レツ</t>
    </rPh>
    <phoneticPr fontId="18"/>
  </si>
  <si>
    <t>O列</t>
    <rPh sb="1" eb="2">
      <t>レツ</t>
    </rPh>
    <phoneticPr fontId="18"/>
  </si>
  <si>
    <t>P列</t>
    <rPh sb="1" eb="2">
      <t>レツ</t>
    </rPh>
    <phoneticPr fontId="18"/>
  </si>
  <si>
    <t>T6000036</t>
  </si>
  <si>
    <t>T6000038</t>
  </si>
  <si>
    <t>T6000039</t>
  </si>
  <si>
    <t>T6000040</t>
  </si>
  <si>
    <t>T2000530</t>
  </si>
  <si>
    <t>T6000042</t>
  </si>
  <si>
    <t>microSIM</t>
  </si>
  <si>
    <t>T2000531</t>
  </si>
  <si>
    <t>T6000043</t>
  </si>
  <si>
    <t>T2000532</t>
  </si>
  <si>
    <t>T6000044</t>
  </si>
  <si>
    <t>T6000045</t>
  </si>
  <si>
    <t>T6000046</t>
  </si>
  <si>
    <t>T2000536</t>
  </si>
  <si>
    <t>T2000538</t>
  </si>
  <si>
    <t>T3001327</t>
  </si>
  <si>
    <t>T2000533</t>
  </si>
  <si>
    <t>T2000534</t>
  </si>
  <si>
    <t>T2000535</t>
  </si>
  <si>
    <t>T2000539</t>
  </si>
  <si>
    <t>T2000541</t>
  </si>
  <si>
    <t>T3001328</t>
  </si>
  <si>
    <t>T3001329</t>
  </si>
  <si>
    <t>料金コース</t>
    <phoneticPr fontId="18"/>
  </si>
  <si>
    <t>アクセス方式</t>
    <phoneticPr fontId="18"/>
  </si>
  <si>
    <t>通信機器購入のプルダウン項目は、以下の料金コース・アクセス方式に対応するものを選択してください。</t>
    <rPh sb="12" eb="14">
      <t>コウモク</t>
    </rPh>
    <rPh sb="16" eb="18">
      <t>イカ</t>
    </rPh>
    <rPh sb="32" eb="34">
      <t>タイオウ</t>
    </rPh>
    <rPh sb="39" eb="41">
      <t>センタク</t>
    </rPh>
    <phoneticPr fontId="18"/>
  </si>
  <si>
    <t>通信機器購入
CSVファイルでの選択項目</t>
    <rPh sb="16" eb="18">
      <t>センタク</t>
    </rPh>
    <rPh sb="18" eb="20">
      <t>コウモク</t>
    </rPh>
    <phoneticPr fontId="18"/>
  </si>
  <si>
    <t>「通信機器購入・料金コース・アクセス方式の対応表」シートを参照ください。</t>
    <rPh sb="29" eb="31">
      <t>サンショウ</t>
    </rPh>
    <phoneticPr fontId="18"/>
  </si>
  <si>
    <t>-</t>
    <phoneticPr fontId="18"/>
  </si>
  <si>
    <t>auth_id</t>
    <phoneticPr fontId="18"/>
  </si>
  <si>
    <t>password</t>
    <phoneticPr fontId="18"/>
  </si>
  <si>
    <r>
      <t xml:space="preserve">IPv4形式で入力ください
▼使用可能な文字・形式
半角数字、ドット
</t>
    </r>
    <r>
      <rPr>
        <b/>
        <sz val="11"/>
        <color rgb="FFFF0000"/>
        <rFont val="ＭＳ Ｐゴシック"/>
        <family val="3"/>
        <charset val="128"/>
        <scheme val="minor"/>
      </rPr>
      <t>認証方式がコム認証の場合は入力してください。お客様</t>
    </r>
    <r>
      <rPr>
        <b/>
        <sz val="11"/>
        <color rgb="FFFF0000"/>
        <rFont val="ＭＳ Ｐゴシック"/>
        <family val="2"/>
        <charset val="128"/>
        <scheme val="minor"/>
      </rPr>
      <t>Radius</t>
    </r>
    <r>
      <rPr>
        <b/>
        <sz val="11"/>
        <color rgb="FFFF0000"/>
        <rFont val="ＭＳ Ｐゴシック"/>
        <family val="3"/>
        <charset val="128"/>
        <scheme val="minor"/>
      </rPr>
      <t>、</t>
    </r>
    <r>
      <rPr>
        <b/>
        <sz val="11"/>
        <color rgb="FFFF0000"/>
        <rFont val="ＭＳ Ｐゴシック"/>
        <family val="2"/>
        <charset val="128"/>
        <scheme val="minor"/>
      </rPr>
      <t>MCOP</t>
    </r>
    <r>
      <rPr>
        <b/>
        <sz val="11"/>
        <color rgb="FFFF0000"/>
        <rFont val="ＭＳ Ｐゴシック"/>
        <family val="3"/>
        <charset val="128"/>
        <scheme val="minor"/>
      </rPr>
      <t>オプションの場合は空欄のままにしてください。</t>
    </r>
    <rPh sb="4" eb="6">
      <t>ケイシキ</t>
    </rPh>
    <rPh sb="7" eb="9">
      <t>ニュウリョク</t>
    </rPh>
    <rPh sb="15" eb="17">
      <t>シヨウ</t>
    </rPh>
    <rPh sb="17" eb="19">
      <t>カノウ</t>
    </rPh>
    <rPh sb="20" eb="22">
      <t>モジ</t>
    </rPh>
    <rPh sb="23" eb="25">
      <t>ケイシキ</t>
    </rPh>
    <rPh sb="26" eb="28">
      <t>ハンカク</t>
    </rPh>
    <rPh sb="28" eb="30">
      <t>スウジ</t>
    </rPh>
    <rPh sb="78" eb="80">
      <t>バアイ</t>
    </rPh>
    <phoneticPr fontId="18"/>
  </si>
  <si>
    <t>T3001330</t>
  </si>
  <si>
    <t>T3001331</t>
  </si>
  <si>
    <t>T3001332</t>
  </si>
  <si>
    <t>T3001333</t>
  </si>
  <si>
    <t>T3001334</t>
  </si>
  <si>
    <t>T3001335</t>
  </si>
  <si>
    <t>T3001336</t>
  </si>
  <si>
    <t>T3001337</t>
  </si>
  <si>
    <t>AX110 ACアダプタ有り</t>
    <phoneticPr fontId="18"/>
  </si>
  <si>
    <t>AX110 ACアダプタ無し</t>
    <phoneticPr fontId="18"/>
  </si>
  <si>
    <t>GX110</t>
    <phoneticPr fontId="18"/>
  </si>
  <si>
    <t>MMLink3G</t>
    <phoneticPr fontId="18"/>
  </si>
  <si>
    <t>RX210</t>
    <phoneticPr fontId="18"/>
  </si>
  <si>
    <t>AX110 ACアダプタ有り(SMS)</t>
    <phoneticPr fontId="18"/>
  </si>
  <si>
    <t>AX110 ACアダプタ無し(SMS)</t>
    <phoneticPr fontId="18"/>
  </si>
  <si>
    <t>MMLink3G(SMS)</t>
    <phoneticPr fontId="18"/>
  </si>
  <si>
    <t>RX210(SMS)</t>
    <phoneticPr fontId="18"/>
  </si>
  <si>
    <t>T2000562</t>
    <phoneticPr fontId="18"/>
  </si>
  <si>
    <t>T2000563</t>
    <phoneticPr fontId="18"/>
  </si>
  <si>
    <t>T2000568</t>
    <phoneticPr fontId="18"/>
  </si>
  <si>
    <t>T2000569</t>
    <phoneticPr fontId="18"/>
  </si>
  <si>
    <t>T2000558</t>
    <phoneticPr fontId="18"/>
  </si>
  <si>
    <t>T2000559</t>
    <phoneticPr fontId="18"/>
  </si>
  <si>
    <t>T2000566</t>
    <phoneticPr fontId="18"/>
  </si>
  <si>
    <t>T2000564</t>
    <phoneticPr fontId="18"/>
  </si>
  <si>
    <t>T2000565</t>
    <phoneticPr fontId="18"/>
  </si>
  <si>
    <t>T2000570</t>
    <phoneticPr fontId="18"/>
  </si>
  <si>
    <t>T2000567</t>
    <phoneticPr fontId="18"/>
  </si>
  <si>
    <t>T2000584</t>
    <phoneticPr fontId="18"/>
  </si>
  <si>
    <t>T2000585</t>
    <phoneticPr fontId="18"/>
  </si>
  <si>
    <t>LTE</t>
    <phoneticPr fontId="18"/>
  </si>
  <si>
    <t>利用しない</t>
    <rPh sb="0" eb="2">
      <t>リヨウ</t>
    </rPh>
    <phoneticPr fontId="18"/>
  </si>
  <si>
    <t>dummy</t>
    <phoneticPr fontId="18"/>
  </si>
  <si>
    <t>UniversalOneモバイル ゼロ</t>
  </si>
  <si>
    <t>UniversalOneモバイル ECO 500MB</t>
  </si>
  <si>
    <t>UniversalOneモバイル ECO 7GB</t>
  </si>
  <si>
    <t>UniversalOneモバイル ECO 15GB</t>
  </si>
  <si>
    <t>UniversalOneモバイル ECO 30GB</t>
  </si>
  <si>
    <t>UniversalOneモバイル ECO 50GB</t>
  </si>
  <si>
    <t>UniversalOneモバイル ECO 10MBプラス</t>
  </si>
  <si>
    <t>UniversalOneモバイル ゼロ SMS</t>
  </si>
  <si>
    <t>UniversalOneモバイル ECO 500MB SMS</t>
  </si>
  <si>
    <t>UniversalOneモバイル ECO 3GB SMS</t>
  </si>
  <si>
    <t>UniversalOneモバイル ECO 7GB SMS</t>
  </si>
  <si>
    <t>UniversalOneモバイル ECO 15GB SMS</t>
  </si>
  <si>
    <t>UniversalOneモバイル ECO 30GB SMS</t>
  </si>
  <si>
    <t>UniversalOneモバイル ECO 50GB SMS</t>
  </si>
  <si>
    <t>UniversalOneモバイル ECO 10MBプラス SMS</t>
  </si>
  <si>
    <t>UniversalOneモバイル 1GB</t>
  </si>
  <si>
    <t>UniversalOneモバイル 3GB</t>
  </si>
  <si>
    <t>UniversalOneモバイル 7GB</t>
  </si>
  <si>
    <t>UniversalOneモバイル 200kbps</t>
  </si>
  <si>
    <t>UniversalOneモバイル 1GB SMS</t>
  </si>
  <si>
    <t>UniversalOneモバイル 3GB SMS</t>
  </si>
  <si>
    <t>UniversalOneモバイル 7GB SMS</t>
  </si>
  <si>
    <t>UniversalOneモバイル 200kbps SMS</t>
  </si>
  <si>
    <t>T3001326</t>
    <phoneticPr fontId="18"/>
  </si>
  <si>
    <t>T3001653</t>
    <phoneticPr fontId="18"/>
  </si>
  <si>
    <t>T3001654</t>
    <phoneticPr fontId="18"/>
  </si>
  <si>
    <t>T3001655</t>
    <phoneticPr fontId="18"/>
  </si>
  <si>
    <t>T3001656</t>
    <phoneticPr fontId="18"/>
  </si>
  <si>
    <t>T3001657</t>
    <phoneticPr fontId="18"/>
  </si>
  <si>
    <t>T3001658</t>
    <phoneticPr fontId="18"/>
  </si>
  <si>
    <t>T3001659</t>
    <phoneticPr fontId="18"/>
  </si>
  <si>
    <t>T3001660</t>
    <phoneticPr fontId="18"/>
  </si>
  <si>
    <t>T3001677</t>
    <phoneticPr fontId="18"/>
  </si>
  <si>
    <t>T3001678</t>
    <phoneticPr fontId="18"/>
  </si>
  <si>
    <t>T3001679</t>
    <phoneticPr fontId="18"/>
  </si>
  <si>
    <t>T3001680</t>
    <phoneticPr fontId="18"/>
  </si>
  <si>
    <t>T3001681</t>
    <phoneticPr fontId="18"/>
  </si>
  <si>
    <t>T3001682</t>
    <phoneticPr fontId="18"/>
  </si>
  <si>
    <t>T3001683</t>
    <phoneticPr fontId="18"/>
  </si>
  <si>
    <t>T3001684</t>
    <phoneticPr fontId="18"/>
  </si>
  <si>
    <t>UniversalOneモバイル ECO 1GB</t>
    <phoneticPr fontId="18"/>
  </si>
  <si>
    <t>UniversalOneモバイル ECO 1GB SMS</t>
    <phoneticPr fontId="18"/>
  </si>
  <si>
    <t>UniversalOneモバイル ECO 3GB</t>
    <phoneticPr fontId="18"/>
  </si>
  <si>
    <t>MP01LN</t>
    <phoneticPr fontId="18"/>
  </si>
  <si>
    <t>MP01LN あんしん保証 3年</t>
    <rPh sb="11" eb="13">
      <t>ホショウ</t>
    </rPh>
    <rPh sb="15" eb="16">
      <t>ネン</t>
    </rPh>
    <phoneticPr fontId="18"/>
  </si>
  <si>
    <t>T2000605</t>
  </si>
  <si>
    <t>T2000606</t>
  </si>
  <si>
    <t>T2000611</t>
  </si>
  <si>
    <t>T2000614</t>
  </si>
  <si>
    <t>3G
SMS無し</t>
    <rPh sb="6" eb="7">
      <t>ナシ</t>
    </rPh>
    <phoneticPr fontId="18"/>
  </si>
  <si>
    <t>3G
SMS有り</t>
    <rPh sb="6" eb="7">
      <t>ア</t>
    </rPh>
    <phoneticPr fontId="18"/>
  </si>
  <si>
    <t>LTE
SMS有り</t>
    <rPh sb="7" eb="8">
      <t>ア</t>
    </rPh>
    <phoneticPr fontId="18"/>
  </si>
  <si>
    <t>LTE
SMS無し</t>
    <rPh sb="7" eb="8">
      <t>ナ</t>
    </rPh>
    <phoneticPr fontId="18"/>
  </si>
  <si>
    <t>★選択できません（料金コースとアクセス方式を先に選択してください）</t>
    <rPh sb="1" eb="3">
      <t>センタク</t>
    </rPh>
    <rPh sb="9" eb="11">
      <t>リョウキン</t>
    </rPh>
    <rPh sb="19" eb="21">
      <t>ホウシキ</t>
    </rPh>
    <rPh sb="22" eb="23">
      <t>サキ</t>
    </rPh>
    <rPh sb="24" eb="26">
      <t>センタク</t>
    </rPh>
    <phoneticPr fontId="18"/>
  </si>
  <si>
    <r>
      <t>標準</t>
    </r>
    <r>
      <rPr>
        <sz val="10"/>
        <color theme="1"/>
        <rFont val="Arial"/>
        <family val="2"/>
        <charset val="1"/>
      </rPr>
      <t>SIM</t>
    </r>
  </si>
  <si>
    <r>
      <t>5</t>
    </r>
    <r>
      <rPr>
        <sz val="11"/>
        <color theme="1"/>
        <rFont val="ＭＳ Ｐゴシック"/>
        <family val="2"/>
        <charset val="128"/>
        <scheme val="minor"/>
      </rPr>
      <t>万円</t>
    </r>
  </si>
  <si>
    <r>
      <t>10</t>
    </r>
    <r>
      <rPr>
        <sz val="11"/>
        <color theme="1"/>
        <rFont val="ＭＳ Ｐゴシック"/>
        <family val="2"/>
        <charset val="128"/>
        <scheme val="minor"/>
      </rPr>
      <t>万円</t>
    </r>
  </si>
  <si>
    <r>
      <t>20</t>
    </r>
    <r>
      <rPr>
        <sz val="11"/>
        <color theme="1"/>
        <rFont val="ＭＳ Ｐゴシック"/>
        <family val="2"/>
        <charset val="128"/>
        <scheme val="minor"/>
      </rPr>
      <t>万円</t>
    </r>
  </si>
  <si>
    <r>
      <t>30</t>
    </r>
    <r>
      <rPr>
        <sz val="11"/>
        <color theme="1"/>
        <rFont val="ＭＳ Ｐゴシック"/>
        <family val="2"/>
        <charset val="128"/>
        <scheme val="minor"/>
      </rPr>
      <t>万円</t>
    </r>
  </si>
  <si>
    <r>
      <t>40</t>
    </r>
    <r>
      <rPr>
        <sz val="11"/>
        <color theme="1"/>
        <rFont val="ＭＳ Ｐゴシック"/>
        <family val="2"/>
        <charset val="128"/>
        <scheme val="minor"/>
      </rPr>
      <t>万円</t>
    </r>
  </si>
  <si>
    <r>
      <t>50</t>
    </r>
    <r>
      <rPr>
        <sz val="11"/>
        <color theme="1"/>
        <rFont val="ＭＳ Ｐゴシック"/>
        <family val="2"/>
        <charset val="128"/>
        <scheme val="minor"/>
      </rPr>
      <t>万円</t>
    </r>
  </si>
  <si>
    <r>
      <t>60</t>
    </r>
    <r>
      <rPr>
        <sz val="11"/>
        <color theme="1"/>
        <rFont val="ＭＳ Ｐゴシック"/>
        <family val="2"/>
        <charset val="128"/>
        <scheme val="minor"/>
      </rPr>
      <t>万円</t>
    </r>
  </si>
  <si>
    <r>
      <t>70</t>
    </r>
    <r>
      <rPr>
        <sz val="11"/>
        <color theme="1"/>
        <rFont val="ＭＳ Ｐゴシック"/>
        <family val="2"/>
        <charset val="128"/>
        <scheme val="minor"/>
      </rPr>
      <t>万円</t>
    </r>
  </si>
  <si>
    <r>
      <t>80</t>
    </r>
    <r>
      <rPr>
        <sz val="11"/>
        <color theme="1"/>
        <rFont val="ＭＳ Ｐゴシック"/>
        <family val="2"/>
        <charset val="128"/>
        <scheme val="minor"/>
      </rPr>
      <t>万円</t>
    </r>
  </si>
  <si>
    <r>
      <t>90</t>
    </r>
    <r>
      <rPr>
        <sz val="11"/>
        <color theme="1"/>
        <rFont val="ＭＳ Ｐゴシック"/>
        <family val="2"/>
        <charset val="128"/>
        <scheme val="minor"/>
      </rPr>
      <t>万円</t>
    </r>
  </si>
  <si>
    <r>
      <t>100</t>
    </r>
    <r>
      <rPr>
        <sz val="11"/>
        <color theme="1"/>
        <rFont val="ＭＳ Ｐゴシック"/>
        <family val="2"/>
        <charset val="128"/>
        <scheme val="minor"/>
      </rPr>
      <t>万円</t>
    </r>
  </si>
  <si>
    <t>「model_name」（通信機器購入）の選択項目は、機器を購入しない場合は空欄のままとしてください。</t>
    <rPh sb="27" eb="29">
      <t>キキ</t>
    </rPh>
    <phoneticPr fontId="18"/>
  </si>
  <si>
    <t>機器を購入しない場合は空欄のままとしてください。</t>
    <rPh sb="0" eb="2">
      <t>キキ</t>
    </rPh>
    <rPh sb="3" eb="5">
      <t>コウニュウ</t>
    </rPh>
    <rPh sb="8" eb="10">
      <t>バアイ</t>
    </rPh>
    <rPh sb="11" eb="13">
      <t>クウラン</t>
    </rPh>
    <phoneticPr fontId="18"/>
  </si>
  <si>
    <t>roaming_access_method_name</t>
    <phoneticPr fontId="18"/>
  </si>
  <si>
    <t>roaming_access_method_name</t>
    <phoneticPr fontId="18"/>
  </si>
  <si>
    <t>roaming_access_method_code</t>
    <phoneticPr fontId="18"/>
  </si>
  <si>
    <t>roaming_access_method_code</t>
    <phoneticPr fontId="18"/>
  </si>
  <si>
    <t>Q列</t>
    <rPh sb="1" eb="2">
      <t>レツ</t>
    </rPh>
    <phoneticPr fontId="18"/>
  </si>
  <si>
    <t>R列</t>
    <rPh sb="1" eb="2">
      <t>レツ</t>
    </rPh>
    <phoneticPr fontId="18"/>
  </si>
  <si>
    <t>国際ローミングアクセス方式</t>
    <rPh sb="0" eb="2">
      <t>コクサイ</t>
    </rPh>
    <rPh sb="11" eb="13">
      <t>ホウシキ</t>
    </rPh>
    <phoneticPr fontId="18"/>
  </si>
  <si>
    <t>入力不可
（※国際ローミングアクセス方式選択時に自動で入力されます）</t>
    <rPh sb="0" eb="2">
      <t>ニュウリョク</t>
    </rPh>
    <rPh sb="2" eb="4">
      <t>フカ</t>
    </rPh>
    <rPh sb="7" eb="9">
      <t>コクサイ</t>
    </rPh>
    <rPh sb="18" eb="20">
      <t>ホウシキ</t>
    </rPh>
    <rPh sb="20" eb="22">
      <t>センタク</t>
    </rPh>
    <rPh sb="22" eb="23">
      <t>ジ</t>
    </rPh>
    <rPh sb="24" eb="26">
      <t>ジドウ</t>
    </rPh>
    <rPh sb="27" eb="29">
      <t>ニュウリョク</t>
    </rPh>
    <phoneticPr fontId="18"/>
  </si>
  <si>
    <t>UniversalOneモバイル ECO 30MBプラス</t>
    <phoneticPr fontId="18"/>
  </si>
  <si>
    <t>UniversalOneモバイル ECO 30MBプラス SMS</t>
    <phoneticPr fontId="18"/>
  </si>
  <si>
    <t>3G</t>
    <phoneticPr fontId="18"/>
  </si>
  <si>
    <t>UniversalOneモバイル ゼロ SMS
UniversalOneモバイル ECO 500MB SMS
UniversalOneモバイル ECO 1GB SMS
UniversalOneモバイル ECO 3GB SMS
UniversalOneモバイル ECO 7GB SMS
UniversalOneモバイル ECO 15GB SMS
UniversalOneモバイル ECO 30GB SMS
UniversalOneモバイル ECO 50GB SMS
UniversalOneモバイル ECO 10MBプラス SMS
UniversalOneモバイル ECO 30MBプラス SMS</t>
    <phoneticPr fontId="18"/>
  </si>
  <si>
    <t>T2000663</t>
  </si>
  <si>
    <t>T2000664</t>
  </si>
  <si>
    <t>T2000649</t>
  </si>
  <si>
    <t>T2000654</t>
  </si>
  <si>
    <t>imei_auth</t>
  </si>
  <si>
    <t>imei_auth_code</t>
  </si>
  <si>
    <t>serial_number</t>
  </si>
  <si>
    <t>有</t>
    <rPh sb="0" eb="1">
      <t>ア</t>
    </rPh>
    <phoneticPr fontId="18"/>
  </si>
  <si>
    <t>無</t>
    <rPh sb="0" eb="1">
      <t>ナ</t>
    </rPh>
    <phoneticPr fontId="18"/>
  </si>
  <si>
    <t>remarks</t>
  </si>
  <si>
    <t>S列</t>
    <rPh sb="1" eb="2">
      <t>レツ</t>
    </rPh>
    <phoneticPr fontId="18"/>
  </si>
  <si>
    <t>T列</t>
    <rPh sb="1" eb="2">
      <t>レツ</t>
    </rPh>
    <phoneticPr fontId="18"/>
  </si>
  <si>
    <t>U列</t>
    <rPh sb="1" eb="2">
      <t>レツ</t>
    </rPh>
    <phoneticPr fontId="18"/>
  </si>
  <si>
    <t>V列</t>
    <rPh sb="1" eb="2">
      <t>レツ</t>
    </rPh>
    <phoneticPr fontId="18"/>
  </si>
  <si>
    <t>IMEI利用</t>
    <rPh sb="4" eb="6">
      <t>リヨウ</t>
    </rPh>
    <phoneticPr fontId="18"/>
  </si>
  <si>
    <t>入力不可
（※IMEI利用選択時に自動で入力されます）</t>
    <rPh sb="0" eb="2">
      <t>ニュウリョク</t>
    </rPh>
    <rPh sb="2" eb="4">
      <t>フカ</t>
    </rPh>
    <rPh sb="11" eb="13">
      <t>リヨウ</t>
    </rPh>
    <rPh sb="13" eb="15">
      <t>センタク</t>
    </rPh>
    <rPh sb="15" eb="16">
      <t>ジ</t>
    </rPh>
    <rPh sb="17" eb="19">
      <t>ジドウ</t>
    </rPh>
    <rPh sb="20" eb="22">
      <t>ニュウリョク</t>
    </rPh>
    <phoneticPr fontId="18"/>
  </si>
  <si>
    <t>手入力</t>
    <rPh sb="0" eb="1">
      <t>テ</t>
    </rPh>
    <rPh sb="1" eb="3">
      <t>ニュウリョク</t>
    </rPh>
    <phoneticPr fontId="18"/>
  </si>
  <si>
    <t>-</t>
    <phoneticPr fontId="18"/>
  </si>
  <si>
    <t>機器製造番号</t>
    <phoneticPr fontId="18"/>
  </si>
  <si>
    <r>
      <t xml:space="preserve">15桁の数字で入力ください。
</t>
    </r>
    <r>
      <rPr>
        <b/>
        <sz val="11"/>
        <color rgb="FFFF0000"/>
        <rFont val="ＭＳ Ｐゴシック"/>
        <family val="3"/>
        <charset val="128"/>
        <scheme val="minor"/>
      </rPr>
      <t>通信機器を購入される場合は空欄のままにしてください。
通信機器を購入せず、IMEI利用「有」の場合は必須入力となります。
通信機器を購入せず、IMEI利用「無」の場合は任意入力となります。</t>
    </r>
    <rPh sb="2" eb="3">
      <t>ケタ</t>
    </rPh>
    <rPh sb="4" eb="6">
      <t>スウジ</t>
    </rPh>
    <rPh sb="7" eb="9">
      <t>ニュウリョク</t>
    </rPh>
    <rPh sb="16" eb="18">
      <t>ツウシン</t>
    </rPh>
    <rPh sb="18" eb="20">
      <t>キキ</t>
    </rPh>
    <rPh sb="21" eb="23">
      <t>コウニュウ</t>
    </rPh>
    <rPh sb="26" eb="28">
      <t>バアイ</t>
    </rPh>
    <rPh sb="29" eb="31">
      <t>クウラン</t>
    </rPh>
    <rPh sb="44" eb="46">
      <t>ツウシン</t>
    </rPh>
    <rPh sb="46" eb="48">
      <t>キキ</t>
    </rPh>
    <rPh sb="49" eb="51">
      <t>コウニュウ</t>
    </rPh>
    <rPh sb="58" eb="60">
      <t>リヨウ</t>
    </rPh>
    <rPh sb="61" eb="62">
      <t>ア</t>
    </rPh>
    <rPh sb="64" eb="66">
      <t>バアイ</t>
    </rPh>
    <rPh sb="67" eb="69">
      <t>ヒッス</t>
    </rPh>
    <rPh sb="69" eb="71">
      <t>ニュウリョク</t>
    </rPh>
    <rPh sb="95" eb="96">
      <t>ナ</t>
    </rPh>
    <rPh sb="101" eb="103">
      <t>ニンイ</t>
    </rPh>
    <rPh sb="103" eb="105">
      <t>ニュウリョク</t>
    </rPh>
    <phoneticPr fontId="18"/>
  </si>
  <si>
    <t>備考</t>
    <rPh sb="0" eb="2">
      <t>ビコウ</t>
    </rPh>
    <phoneticPr fontId="18"/>
  </si>
  <si>
    <t>100文字以内で入力ください。
備考欄を利用しない場合は空欄のままにしてください。</t>
    <rPh sb="3" eb="5">
      <t>モジ</t>
    </rPh>
    <rPh sb="5" eb="7">
      <t>イナイ</t>
    </rPh>
    <rPh sb="8" eb="10">
      <t>ニュウリョク</t>
    </rPh>
    <rPh sb="17" eb="19">
      <t>ビコウ</t>
    </rPh>
    <rPh sb="19" eb="20">
      <t>ラン</t>
    </rPh>
    <rPh sb="21" eb="23">
      <t>リヨウ</t>
    </rPh>
    <rPh sb="26" eb="28">
      <t>バアイ</t>
    </rPh>
    <rPh sb="29" eb="31">
      <t>クウラン</t>
    </rPh>
    <phoneticPr fontId="18"/>
  </si>
  <si>
    <t>UniversalOneモバイル Night 1GB</t>
    <phoneticPr fontId="18"/>
  </si>
  <si>
    <t>UniversalOneモバイル Night 3GB</t>
    <phoneticPr fontId="18"/>
  </si>
  <si>
    <t>T3002048</t>
  </si>
  <si>
    <t>UniversalOneモバイル Night 7GB</t>
    <phoneticPr fontId="18"/>
  </si>
  <si>
    <t>T3002049</t>
  </si>
  <si>
    <t>UniversalOneモバイル Night 15GB</t>
    <phoneticPr fontId="18"/>
  </si>
  <si>
    <t>T3002050</t>
  </si>
  <si>
    <t>UniversalOneモバイル Night 30GB</t>
    <phoneticPr fontId="18"/>
  </si>
  <si>
    <t>T3002051</t>
  </si>
  <si>
    <t>UniversalOneモバイル Night 50GB</t>
    <phoneticPr fontId="18"/>
  </si>
  <si>
    <t>T3002052</t>
  </si>
  <si>
    <t>UniversalOneモバイル Night 100GB</t>
    <phoneticPr fontId="18"/>
  </si>
  <si>
    <t>T3002053</t>
  </si>
  <si>
    <t>UniversalOneモバイル Night 300GB</t>
    <phoneticPr fontId="18"/>
  </si>
  <si>
    <t>T3002054</t>
  </si>
  <si>
    <t>UniversalOneモバイル Night 500GB</t>
    <phoneticPr fontId="18"/>
  </si>
  <si>
    <t>T3002055</t>
  </si>
  <si>
    <t>UniversalOneモバイル Night 1GB SMS</t>
  </si>
  <si>
    <t>T3002119</t>
  </si>
  <si>
    <t>UniversalOneモバイル Night 3GB SMS</t>
  </si>
  <si>
    <t>T3002120</t>
  </si>
  <si>
    <t>UniversalOneモバイル Night 7GB SMS</t>
  </si>
  <si>
    <t>T3002121</t>
  </si>
  <si>
    <t>UniversalOneモバイル Night 15GB SMS</t>
  </si>
  <si>
    <t>T3002122</t>
  </si>
  <si>
    <t>UniversalOneモバイル Night 30GB SMS</t>
  </si>
  <si>
    <t>T3002123</t>
  </si>
  <si>
    <t>UniversalOneモバイル Night 50GB SMS</t>
  </si>
  <si>
    <t>T3002124</t>
  </si>
  <si>
    <t>UniversalOneモバイル Night 100GB SMS</t>
  </si>
  <si>
    <t>T3002125</t>
  </si>
  <si>
    <t>UniversalOneモバイル Night 300GB SMS</t>
  </si>
  <si>
    <t>T3002126</t>
  </si>
  <si>
    <t>UniversalOneモバイル Night 500GB SMS</t>
  </si>
  <si>
    <t>T3002127</t>
  </si>
  <si>
    <t>UniversalOneモバイル ゼロ
UniversalOneモバイル ECO 500MB
UniversalOneモバイル ECO 1GB
UniversalOneモバイル ECO 3GB
UniversalOneモバイル ECO 7GB
UniversalOneモバイル ECO 15GB
UniversalOneモバイル ECO 30GB
UniversalOneモバイル ECO 50GB
UniversalOneモバイル ECO 10MBプラス
UniversalOneモバイル ECO 30MBプラス
UniversalOneモバイル Night 1GB
UniversalOneモバイル Night 3GB
UniversalOneモバイル Night 7GB
UniversalOneモバイル Night 15GB
UniversalOneモバイル Night 30GB
UniversalOneモバイル Night 50GB
UniversalOneモバイル Night 100GB
UniversalOneモバイル Night 300GB
UniversalOneモバイル Night 500GB</t>
    <phoneticPr fontId="18"/>
  </si>
  <si>
    <t>UniversalOneモバイル Night 1GB SMS
UniversalOneモバイル Night 3GB SMS
UniversalOneモバイル Night 7GB SMS
UniversalOneモバイル Night 15GB SMS
UniversalOneモバイル Night 30GB SMS
UniversalOneモバイル Night 50GB SMS
UniversalOneモバイル Night 100GB SMS
UniversalOneモバイル Night 300GB SMS
UniversalOneモバイル Night 500GB SMS</t>
    <phoneticPr fontId="18"/>
  </si>
  <si>
    <t>LTE</t>
    <phoneticPr fontId="18"/>
  </si>
  <si>
    <t>T2000680</t>
  </si>
  <si>
    <t>T2000677</t>
    <phoneticPr fontId="18"/>
  </si>
  <si>
    <t>T3002047</t>
    <phoneticPr fontId="18"/>
  </si>
  <si>
    <t>↑2020年2月28日　3Gの新規受付終了</t>
    <rPh sb="5" eb="6">
      <t>ネン</t>
    </rPh>
    <rPh sb="7" eb="8">
      <t>ガツ</t>
    </rPh>
    <rPh sb="10" eb="11">
      <t>ニチ</t>
    </rPh>
    <rPh sb="15" eb="17">
      <t>シンキ</t>
    </rPh>
    <rPh sb="17" eb="21">
      <t>ウケツケシュウリョウ</t>
    </rPh>
    <phoneticPr fontId="18"/>
  </si>
  <si>
    <r>
      <rPr>
        <sz val="11"/>
        <rFont val="ＭＳ Ｐゴシック"/>
        <family val="3"/>
        <charset val="128"/>
        <scheme val="minor"/>
      </rPr>
      <t>3～15</t>
    </r>
    <r>
      <rPr>
        <sz val="11"/>
        <rFont val="Microsoft JhengHei"/>
        <family val="2"/>
        <charset val="136"/>
      </rPr>
      <t>⽂</t>
    </r>
    <r>
      <rPr>
        <sz val="11"/>
        <rFont val="ＭＳ Ｐゴシック"/>
        <family val="3"/>
        <charset val="128"/>
        <scheme val="minor"/>
      </rPr>
      <t>字英数字(</t>
    </r>
    <r>
      <rPr>
        <sz val="11"/>
        <rFont val="Microsoft JhengHei"/>
        <family val="2"/>
        <charset val="136"/>
      </rPr>
      <t>⼤⽂</t>
    </r>
    <r>
      <rPr>
        <sz val="11"/>
        <rFont val="ＭＳ Ｐゴシック"/>
        <family val="3"/>
        <charset val="128"/>
        <scheme val="minor"/>
      </rPr>
      <t>字/</t>
    </r>
    <r>
      <rPr>
        <sz val="11"/>
        <rFont val="Microsoft JhengHei"/>
        <family val="2"/>
        <charset val="136"/>
      </rPr>
      <t>⼩⽂</t>
    </r>
    <r>
      <rPr>
        <sz val="11"/>
        <rFont val="ＭＳ Ｐゴシック"/>
        <family val="3"/>
        <charset val="128"/>
        <scheme val="minor"/>
      </rPr>
      <t>字の区別可能)、記号にて</t>
    </r>
    <r>
      <rPr>
        <sz val="11"/>
        <rFont val="Microsoft JhengHei"/>
        <family val="2"/>
        <charset val="136"/>
      </rPr>
      <t>⼊⼒</t>
    </r>
    <r>
      <rPr>
        <sz val="11"/>
        <rFont val="ＭＳ Ｐゴシック"/>
        <family val="3"/>
        <charset val="128"/>
        <scheme val="minor"/>
      </rPr>
      <t>ください。利</t>
    </r>
    <r>
      <rPr>
        <sz val="11"/>
        <rFont val="Microsoft JhengHei"/>
        <family val="2"/>
        <charset val="136"/>
      </rPr>
      <t>⽤</t>
    </r>
    <r>
      <rPr>
        <sz val="11"/>
        <rFont val="ＭＳ Ｐゴシック"/>
        <family val="3"/>
        <charset val="128"/>
        <scheme val="minor"/>
      </rPr>
      <t>可能な記号は、-._+=の5種類となります。</t>
    </r>
    <r>
      <rPr>
        <b/>
        <sz val="11"/>
        <color rgb="FFFF0000"/>
        <rFont val="ＭＳ Ｐゴシック"/>
        <family val="3"/>
        <charset val="128"/>
        <scheme val="minor"/>
      </rPr>
      <t xml:space="preserve">
</t>
    </r>
    <r>
      <rPr>
        <sz val="11"/>
        <color theme="1"/>
        <rFont val="ＭＳ Ｐゴシック"/>
        <family val="3"/>
        <charset val="128"/>
        <scheme val="minor"/>
      </rPr>
      <t xml:space="preserve">
</t>
    </r>
    <r>
      <rPr>
        <b/>
        <sz val="11"/>
        <color rgb="FFFF0000"/>
        <rFont val="ＭＳ Ｐゴシック"/>
        <family val="3"/>
        <charset val="128"/>
        <scheme val="minor"/>
      </rPr>
      <t>認証方式がコム認証の場合は入力してください。お客様Radius、MCOPオプションの場合は空欄のままにしてください。</t>
    </r>
    <rPh sb="61" eb="63">
      <t>ニンショウ</t>
    </rPh>
    <rPh sb="63" eb="65">
      <t>ホウシキ</t>
    </rPh>
    <rPh sb="68" eb="70">
      <t>ニンショウ</t>
    </rPh>
    <rPh sb="71" eb="73">
      <t>バアイ</t>
    </rPh>
    <rPh sb="74" eb="76">
      <t>ニュウリョク</t>
    </rPh>
    <rPh sb="84" eb="86">
      <t>キャクサマ</t>
    </rPh>
    <rPh sb="103" eb="105">
      <t>バアイ</t>
    </rPh>
    <rPh sb="106" eb="108">
      <t>クウラン</t>
    </rPh>
    <phoneticPr fontId="18"/>
  </si>
  <si>
    <r>
      <rPr>
        <sz val="11"/>
        <rFont val="ＭＳ Ｐゴシック"/>
        <family val="3"/>
        <charset val="128"/>
        <scheme val="minor"/>
      </rPr>
      <t>2～15</t>
    </r>
    <r>
      <rPr>
        <sz val="11"/>
        <rFont val="Microsoft JhengHei"/>
        <family val="2"/>
        <charset val="136"/>
      </rPr>
      <t>⽂</t>
    </r>
    <r>
      <rPr>
        <sz val="11"/>
        <rFont val="ＭＳ Ｐゴシック"/>
        <family val="3"/>
        <charset val="128"/>
        <scheme val="minor"/>
      </rPr>
      <t>字の英数字(</t>
    </r>
    <r>
      <rPr>
        <sz val="11"/>
        <rFont val="Microsoft JhengHei"/>
        <family val="2"/>
        <charset val="136"/>
      </rPr>
      <t>⼤⽂</t>
    </r>
    <r>
      <rPr>
        <sz val="11"/>
        <rFont val="ＭＳ Ｐゴシック"/>
        <family val="3"/>
        <charset val="128"/>
        <scheme val="minor"/>
      </rPr>
      <t>字/</t>
    </r>
    <r>
      <rPr>
        <sz val="11"/>
        <rFont val="Microsoft JhengHei"/>
        <family val="2"/>
        <charset val="136"/>
      </rPr>
      <t>⼩⽂</t>
    </r>
    <r>
      <rPr>
        <sz val="11"/>
        <rFont val="ＭＳ Ｐゴシック"/>
        <family val="3"/>
        <charset val="128"/>
        <scheme val="minor"/>
      </rPr>
      <t>字の区別可能)、記号にて</t>
    </r>
    <r>
      <rPr>
        <sz val="11"/>
        <rFont val="Microsoft JhengHei"/>
        <family val="2"/>
        <charset val="136"/>
      </rPr>
      <t>⼊⼒</t>
    </r>
    <r>
      <rPr>
        <sz val="11"/>
        <rFont val="ＭＳ Ｐゴシック"/>
        <family val="3"/>
        <charset val="128"/>
        <scheme val="minor"/>
      </rPr>
      <t>ください。利</t>
    </r>
    <r>
      <rPr>
        <sz val="11"/>
        <rFont val="Microsoft JhengHei"/>
        <family val="2"/>
        <charset val="136"/>
      </rPr>
      <t>⽤</t>
    </r>
    <r>
      <rPr>
        <sz val="11"/>
        <rFont val="ＭＳ Ｐゴシック"/>
        <family val="3"/>
        <charset val="128"/>
        <scheme val="minor"/>
      </rPr>
      <t xml:space="preserve">可能な記号は、!$()-/;&lt;?[]^{}%
の15種類となります。
</t>
    </r>
    <r>
      <rPr>
        <sz val="11"/>
        <color theme="1"/>
        <rFont val="ＭＳ Ｐゴシック"/>
        <family val="2"/>
        <charset val="128"/>
        <scheme val="minor"/>
      </rPr>
      <t xml:space="preserve">
</t>
    </r>
    <r>
      <rPr>
        <b/>
        <sz val="11"/>
        <color rgb="FFFF0000"/>
        <rFont val="ＭＳ Ｐゴシック"/>
        <family val="3"/>
        <charset val="128"/>
        <scheme val="minor"/>
      </rPr>
      <t>認証方式がコム認証の場合は入力してください。お客様</t>
    </r>
    <r>
      <rPr>
        <b/>
        <sz val="11"/>
        <color rgb="FFFF0000"/>
        <rFont val="ＭＳ Ｐゴシック"/>
        <family val="2"/>
        <charset val="128"/>
        <scheme val="minor"/>
      </rPr>
      <t>Radius</t>
    </r>
    <r>
      <rPr>
        <b/>
        <sz val="11"/>
        <color rgb="FFFF0000"/>
        <rFont val="ＭＳ Ｐゴシック"/>
        <family val="3"/>
        <charset val="128"/>
        <scheme val="minor"/>
      </rPr>
      <t>、</t>
    </r>
    <r>
      <rPr>
        <b/>
        <sz val="11"/>
        <color rgb="FFFF0000"/>
        <rFont val="ＭＳ Ｐゴシック"/>
        <family val="2"/>
        <charset val="128"/>
        <scheme val="minor"/>
      </rPr>
      <t>MCOP</t>
    </r>
    <r>
      <rPr>
        <b/>
        <sz val="11"/>
        <color rgb="FFFF0000"/>
        <rFont val="ＭＳ Ｐゴシック"/>
        <family val="3"/>
        <charset val="128"/>
        <scheme val="minor"/>
      </rPr>
      <t>オプションの場合は空欄のままにしてください。</t>
    </r>
    <rPh sb="116" eb="118">
      <t>バアイ</t>
    </rPh>
    <phoneticPr fontId="18"/>
  </si>
  <si>
    <t>国際ローミングを利用しない場合は空欄のままにしてください。
テレワーク用PCで国際ローミングをご利用される場合は、LTEのみ選択可能です。</t>
    <rPh sb="0" eb="2">
      <t>コクサイ</t>
    </rPh>
    <rPh sb="8" eb="10">
      <t>リヨウ</t>
    </rPh>
    <rPh sb="13" eb="15">
      <t>バアイ</t>
    </rPh>
    <rPh sb="16" eb="18">
      <t>クウラン</t>
    </rPh>
    <rPh sb="36" eb="37">
      <t>ヨウ</t>
    </rPh>
    <rPh sb="40" eb="42">
      <t>コクサイ</t>
    </rPh>
    <rPh sb="49" eb="51">
      <t>リヨウ</t>
    </rPh>
    <rPh sb="54" eb="56">
      <t>バアイ</t>
    </rPh>
    <rPh sb="63" eb="65">
      <t>センタク</t>
    </rPh>
    <rPh sb="65" eb="67">
      <t>カノウ</t>
    </rPh>
    <phoneticPr fontId="18"/>
  </si>
  <si>
    <t>国際ローミングを利用しない場合は「利用しない」を選択してください。</t>
    <rPh sb="0" eb="2">
      <t>コクサイ</t>
    </rPh>
    <rPh sb="8" eb="10">
      <t>リヨウ</t>
    </rPh>
    <rPh sb="13" eb="15">
      <t>バアイ</t>
    </rPh>
    <rPh sb="17" eb="19">
      <t>リヨウ</t>
    </rPh>
    <rPh sb="24" eb="26">
      <t>センタク</t>
    </rPh>
    <phoneticPr fontId="18"/>
  </si>
  <si>
    <r>
      <t xml:space="preserve">IPv4形式で入力ください
▼使用可能な文字・形式
半角数字、ドット
</t>
    </r>
    <r>
      <rPr>
        <b/>
        <sz val="11"/>
        <color rgb="FFFF0000"/>
        <rFont val="ＭＳ Ｐゴシック"/>
        <family val="3"/>
        <charset val="128"/>
        <scheme val="minor"/>
      </rPr>
      <t>国際ローミングを利用しない場合は空欄のままにしてください。
国際ローミングを利用する場合で認証方式が</t>
    </r>
    <r>
      <rPr>
        <b/>
        <sz val="11"/>
        <color rgb="FFFF0000"/>
        <rFont val="ＭＳ Ｐゴシック"/>
        <family val="2"/>
        <charset val="128"/>
        <scheme val="minor"/>
      </rPr>
      <t>コム</t>
    </r>
    <r>
      <rPr>
        <b/>
        <sz val="11"/>
        <color rgb="FFFF0000"/>
        <rFont val="ＭＳ Ｐゴシック"/>
        <family val="3"/>
        <charset val="128"/>
        <scheme val="minor"/>
      </rPr>
      <t>認証の場合は入力してください。お客様</t>
    </r>
    <r>
      <rPr>
        <b/>
        <sz val="11"/>
        <color rgb="FFFF0000"/>
        <rFont val="ＭＳ Ｐゴシック"/>
        <family val="2"/>
        <charset val="128"/>
        <scheme val="minor"/>
      </rPr>
      <t>Radius</t>
    </r>
    <r>
      <rPr>
        <b/>
        <sz val="11"/>
        <color rgb="FFFF0000"/>
        <rFont val="ＭＳ Ｐゴシック"/>
        <family val="3"/>
        <charset val="128"/>
        <scheme val="minor"/>
      </rPr>
      <t>、</t>
    </r>
    <r>
      <rPr>
        <b/>
        <sz val="11"/>
        <color rgb="FFFF0000"/>
        <rFont val="ＭＳ Ｐゴシック"/>
        <family val="2"/>
        <charset val="128"/>
        <scheme val="minor"/>
      </rPr>
      <t>MCOP</t>
    </r>
    <r>
      <rPr>
        <b/>
        <sz val="11"/>
        <color rgb="FFFF0000"/>
        <rFont val="ＭＳ Ｐゴシック"/>
        <family val="3"/>
        <charset val="128"/>
        <scheme val="minor"/>
      </rPr>
      <t>オプションの場合は空欄のままにしてください。</t>
    </r>
    <rPh sb="35" eb="37">
      <t>コクサイ</t>
    </rPh>
    <rPh sb="48" eb="50">
      <t>バアイ</t>
    </rPh>
    <rPh sb="51" eb="53">
      <t>クウラン</t>
    </rPh>
    <rPh sb="66" eb="68">
      <t>コクサイ</t>
    </rPh>
    <rPh sb="78" eb="80">
      <t>バアイ</t>
    </rPh>
    <rPh sb="123" eb="125">
      <t>バアイ</t>
    </rPh>
    <phoneticPr fontId="18"/>
  </si>
  <si>
    <t>テレワーク用PC_VAIO キッティング付き</t>
    <phoneticPr fontId="18"/>
  </si>
  <si>
    <t>テレワーク用PC_NEC キッティング付き</t>
    <phoneticPr fontId="18"/>
  </si>
  <si>
    <t>T2000749</t>
  </si>
  <si>
    <t>T2000750</t>
  </si>
  <si>
    <t>T2000751</t>
  </si>
  <si>
    <t>T2000752</t>
  </si>
  <si>
    <t>5G-NSA</t>
    <phoneticPr fontId="18"/>
  </si>
  <si>
    <t>5G-NSA</t>
    <phoneticPr fontId="18"/>
  </si>
  <si>
    <t>T2000753</t>
    <phoneticPr fontId="18"/>
  </si>
  <si>
    <t>T2000754</t>
    <phoneticPr fontId="18"/>
  </si>
  <si>
    <t>T2000755</t>
    <phoneticPr fontId="18"/>
  </si>
  <si>
    <t>T2000771</t>
  </si>
  <si>
    <t>T2000772</t>
  </si>
  <si>
    <t>T2000773</t>
  </si>
  <si>
    <t>T2000774</t>
  </si>
  <si>
    <t>料金コース</t>
    <rPh sb="0" eb="2">
      <t>リョウキン</t>
    </rPh>
    <phoneticPr fontId="3"/>
  </si>
  <si>
    <t>アクセス方式</t>
    <rPh sb="4" eb="6">
      <t>ホウシキ</t>
    </rPh>
    <phoneticPr fontId="3"/>
  </si>
  <si>
    <t>通信機器（空欄は機器なし）</t>
    <rPh sb="0" eb="2">
      <t>ツウシン</t>
    </rPh>
    <rPh sb="2" eb="4">
      <t>キキ</t>
    </rPh>
    <rPh sb="5" eb="7">
      <t>クウラン</t>
    </rPh>
    <rPh sb="8" eb="10">
      <t>キキ</t>
    </rPh>
    <phoneticPr fontId="3"/>
  </si>
  <si>
    <t>OK/NG</t>
    <phoneticPr fontId="18"/>
  </si>
  <si>
    <t>料金コースとアクセス方式</t>
    <rPh sb="0" eb="2">
      <t>リョウキン</t>
    </rPh>
    <rPh sb="10" eb="12">
      <t>ホウシキ</t>
    </rPh>
    <phoneticPr fontId="3"/>
  </si>
  <si>
    <t>アクセス方式と通信機器</t>
    <rPh sb="4" eb="6">
      <t>ホウシキ</t>
    </rPh>
    <rPh sb="7" eb="9">
      <t>ツウシン</t>
    </rPh>
    <rPh sb="9" eb="11">
      <t>キキ</t>
    </rPh>
    <phoneticPr fontId="3"/>
  </si>
  <si>
    <t>料金コースと通信機器</t>
    <rPh sb="0" eb="2">
      <t>リョウキン</t>
    </rPh>
    <rPh sb="6" eb="8">
      <t>ツウシン</t>
    </rPh>
    <rPh sb="8" eb="10">
      <t>キキ</t>
    </rPh>
    <phoneticPr fontId="3"/>
  </si>
  <si>
    <t>UniversalOneモバイル ECO 1GB</t>
  </si>
  <si>
    <t>UniversalOneモバイル ECO 3GB</t>
  </si>
  <si>
    <t>UniversalOneモバイル ECO 30MBプラス</t>
  </si>
  <si>
    <t>UniversalOneモバイル Night 1GB</t>
  </si>
  <si>
    <t>UniversalOneモバイル Night 3GB</t>
  </si>
  <si>
    <t>UniversalOneモバイル Night 7GB</t>
  </si>
  <si>
    <t>UniversalOneモバイル Night 15GB</t>
  </si>
  <si>
    <t>UniversalOneモバイル Night 30GB</t>
  </si>
  <si>
    <t>UniversalOneモバイル Night 50GB</t>
  </si>
  <si>
    <t>UniversalOneモバイル Night 100GB</t>
  </si>
  <si>
    <t>UniversalOneモバイル Night 300GB</t>
  </si>
  <si>
    <t>UniversalOneモバイル Night 500GB</t>
  </si>
  <si>
    <t>UniversalOneモバイル ECO 1GB SMS</t>
  </si>
  <si>
    <t>UniversalOneモバイル ECO 30MBプラス SMS</t>
  </si>
  <si>
    <t>OK</t>
  </si>
  <si>
    <t>OK</t>
    <phoneticPr fontId="18"/>
  </si>
  <si>
    <t>NG</t>
    <phoneticPr fontId="18"/>
  </si>
  <si>
    <t>関数用</t>
    <rPh sb="0" eb="2">
      <t>カンスウ</t>
    </rPh>
    <rPh sb="2" eb="3">
      <t>ヨウ</t>
    </rPh>
    <phoneticPr fontId="18"/>
  </si>
  <si>
    <t>テレワーク用PC_NEC キッティング付き</t>
  </si>
  <si>
    <t>テレワーク用PC_VAIO キッティング付き</t>
  </si>
  <si>
    <t>⇒SwimmyテーブルではNG、仕様書ではOKに見える。プルダウンの修正要？</t>
    <rPh sb="16" eb="19">
      <t>シヨウショ</t>
    </rPh>
    <rPh sb="24" eb="25">
      <t>ミ</t>
    </rPh>
    <rPh sb="34" eb="36">
      <t>シュウセイ</t>
    </rPh>
    <rPh sb="36" eb="37">
      <t>ヨウ</t>
    </rPh>
    <phoneticPr fontId="18"/>
  </si>
  <si>
    <t>マルチカットSIM</t>
  </si>
  <si>
    <t>マルチカットSIM</t>
    <phoneticPr fontId="18"/>
  </si>
  <si>
    <t>T2000776</t>
  </si>
  <si>
    <t>T2000777</t>
  </si>
  <si>
    <t>T2000775</t>
  </si>
  <si>
    <t>T2000794</t>
  </si>
  <si>
    <t>T2000795</t>
  </si>
  <si>
    <t>T2000796</t>
  </si>
  <si>
    <t>T2000797</t>
  </si>
  <si>
    <t>MR05LN(nano) クレードル有</t>
  </si>
  <si>
    <t>MR05LN(nano) クレードル有 あんしん付</t>
  </si>
  <si>
    <t>MR05LN(nano) クレードル有 キッティング付</t>
  </si>
  <si>
    <t>MR05LN(nano) クレードル有 あんしん/キッティング付</t>
  </si>
  <si>
    <t>端末セットのコード表</t>
    <rPh sb="0" eb="2">
      <t>タンマツ</t>
    </rPh>
    <rPh sb="9" eb="10">
      <t>ヒョウ</t>
    </rPh>
    <phoneticPr fontId="18"/>
  </si>
  <si>
    <t>T2000558</t>
  </si>
  <si>
    <t>T2000559</t>
  </si>
  <si>
    <t>UX302NC-R(micro)</t>
  </si>
  <si>
    <t>UX302NC-R(micro) あんしん付</t>
    <rPh sb="21" eb="22">
      <t>ツキ</t>
    </rPh>
    <phoneticPr fontId="0"/>
  </si>
  <si>
    <t>T2000584</t>
  </si>
  <si>
    <t>T2000585</t>
  </si>
  <si>
    <t>T2000788</t>
  </si>
  <si>
    <t>T2000789</t>
  </si>
  <si>
    <t>AX220(標準SIM)</t>
  </si>
  <si>
    <t>AX220(SMS)(標準SIM)</t>
  </si>
  <si>
    <t>標準SIM</t>
    <rPh sb="0" eb="2">
      <t>ヒョウジュン</t>
    </rPh>
    <phoneticPr fontId="29"/>
  </si>
  <si>
    <t>T2000798</t>
  </si>
  <si>
    <t>T2000800</t>
  </si>
  <si>
    <t xml:space="preserve">MP02LN(nano) </t>
  </si>
  <si>
    <t>MP02LN(nano) あんしん付</t>
  </si>
  <si>
    <t>MP02LN(nano) キッティング付</t>
  </si>
  <si>
    <t>MP02LN(nano) あんしん/キッティング付</t>
  </si>
  <si>
    <t>T2000790</t>
  </si>
  <si>
    <t>T2000791</t>
  </si>
  <si>
    <t>T2000792</t>
  </si>
  <si>
    <t>T2000793</t>
  </si>
  <si>
    <t>RX220(SMS)(標準SIM)</t>
  </si>
  <si>
    <t>標準SIM</t>
    <rPh sb="0" eb="2">
      <t>ヒョウジュン</t>
    </rPh>
    <phoneticPr fontId="0"/>
  </si>
  <si>
    <t>RX220(標準SIM)</t>
  </si>
  <si>
    <t>T2000677</t>
  </si>
  <si>
    <t>T2000803</t>
  </si>
  <si>
    <t>T2000804</t>
  </si>
  <si>
    <t>T2000806</t>
  </si>
  <si>
    <t>T2000808</t>
  </si>
  <si>
    <t>MR51FN(nano) クレードル有</t>
  </si>
  <si>
    <t>MR51FN(nano) クレードル有 あんしん付</t>
  </si>
  <si>
    <t>MR51FN(nano) クレードル有 キッティング付</t>
  </si>
  <si>
    <t>MR51FN(nano) クレードル有 あんしん/キッティング付</t>
  </si>
  <si>
    <t>T2000784</t>
  </si>
  <si>
    <t>T2000785</t>
  </si>
  <si>
    <t>T2000786</t>
  </si>
  <si>
    <t>T2000787</t>
  </si>
  <si>
    <t>機器名</t>
    <rPh sb="0" eb="3">
      <t>キキメイ</t>
    </rPh>
    <phoneticPr fontId="18"/>
  </si>
  <si>
    <t>MR51FN(nano) クレードル有 あんしん/キッティング付</t>
    <phoneticPr fontId="0"/>
  </si>
  <si>
    <t>MR51FN(nano) クレードル有 キッティング付</t>
    <phoneticPr fontId="0"/>
  </si>
  <si>
    <t>機器とSIM種別</t>
    <rPh sb="0" eb="2">
      <t>キキ</t>
    </rPh>
    <rPh sb="6" eb="8">
      <t>シュベツ</t>
    </rPh>
    <phoneticPr fontId="18"/>
  </si>
  <si>
    <t>標準SIM</t>
  </si>
  <si>
    <t>入力不可</t>
    <rPh sb="0" eb="2">
      <t>ニュウリョク</t>
    </rPh>
    <rPh sb="2" eb="4">
      <t>フカ</t>
    </rPh>
    <phoneticPr fontId="18"/>
  </si>
  <si>
    <t>MR10LN(nano) クレードル有</t>
  </si>
  <si>
    <t>MR10LN(nano) クレードル有 あんしん付</t>
  </si>
  <si>
    <t>MR10LN(nano) クレードル有 キッティング付</t>
  </si>
  <si>
    <t>MR10LN(nano) クレードル有 あんしん/キッティング付</t>
  </si>
  <si>
    <t>T2000818</t>
  </si>
  <si>
    <t>T2000819</t>
  </si>
  <si>
    <t>T2000820</t>
  </si>
  <si>
    <t>T2000821</t>
  </si>
  <si>
    <t>5G-NSA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</si>
</sst>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2"/>
      <charset val="128"/>
    </font>
    <font>
      <b/>
      <sz val="11"/>
      <color rgb="FFFF0000"/>
      <name val="ＭＳ Ｐゴシック"/>
      <family val="3"/>
      <charset val="128"/>
      <scheme val="minor"/>
    </font>
    <font>
      <b/>
      <sz val="11"/>
      <color rgb="FFFF0000"/>
      <name val="ＭＳ Ｐゴシック"/>
      <family val="2"/>
      <charset val="128"/>
      <scheme val="minor"/>
    </font>
    <font>
      <sz val="10"/>
      <color theme="1"/>
      <name val="ＭＳ Ｐゴシック"/>
      <family val="2"/>
      <charset val="1"/>
    </font>
    <font>
      <sz val="10"/>
      <color theme="1"/>
      <name val="Arial"/>
      <family val="2"/>
      <charset val="1"/>
    </font>
    <font>
      <sz val="10"/>
      <color theme="1"/>
      <name val="Arial"/>
      <family val="2"/>
      <charset val="128"/>
    </font>
    <font>
      <sz val="10"/>
      <color theme="1"/>
      <name val="ＭＳ Ｐゴシック"/>
      <family val="2"/>
      <charset val="128"/>
    </font>
    <font>
      <sz val="10"/>
      <color theme="1"/>
      <name val="ＭＳ Ｐゴシック"/>
      <family val="2"/>
      <charset val="128"/>
      <scheme val="minor"/>
    </font>
    <font>
      <sz val="9"/>
      <color theme="1"/>
      <name val="ＭＳ Ｐゴシック"/>
      <family val="2"/>
      <charset val="128"/>
      <scheme val="minor"/>
    </font>
    <font>
      <sz val="11"/>
      <name val="Microsoft JhengHei"/>
      <family val="2"/>
      <charset val="136"/>
    </font>
    <font>
      <sz val="8"/>
      <color theme="1"/>
      <name val="ＭＳ Ｐゴシック"/>
      <family val="3"/>
      <charset val="128"/>
      <scheme val="minor"/>
    </font>
    <font>
      <sz val="10"/>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cellStyleXfs>
  <cellXfs count="88">
    <xf numFmtId="0" fontId="0" fillId="0" borderId="0" xfId="0">
      <alignment vertical="center"/>
    </xf>
    <xf numFmtId="0" fontId="14" fillId="0" borderId="0" xfId="0" applyFont="1">
      <alignment vertical="center"/>
    </xf>
    <xf numFmtId="0" fontId="19" fillId="0" borderId="0" xfId="0" applyFont="1">
      <alignment vertical="center"/>
    </xf>
    <xf numFmtId="0" fontId="0" fillId="0" borderId="10" xfId="0" applyBorder="1" applyProtection="1">
      <alignment vertical="center"/>
      <protection locked="0"/>
    </xf>
    <xf numFmtId="0" fontId="0" fillId="0" borderId="0" xfId="0" applyAlignment="1">
      <alignment horizontal="center" vertical="center"/>
    </xf>
    <xf numFmtId="0" fontId="0" fillId="33" borderId="10" xfId="0"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34" borderId="10" xfId="0" applyFill="1" applyBorder="1" applyAlignment="1">
      <alignment horizontal="center" vertical="center"/>
    </xf>
    <xf numFmtId="0" fontId="0" fillId="34" borderId="10" xfId="0" applyFill="1" applyBorder="1" applyAlignment="1">
      <alignment horizontal="center" vertical="center" wrapText="1"/>
    </xf>
    <xf numFmtId="0" fontId="0" fillId="34" borderId="10" xfId="0" applyFill="1" applyBorder="1">
      <alignment vertical="center"/>
    </xf>
    <xf numFmtId="0" fontId="20" fillId="0" borderId="10" xfId="0" applyFont="1" applyBorder="1" applyAlignment="1">
      <alignment horizontal="center" vertical="center"/>
    </xf>
    <xf numFmtId="49" fontId="0" fillId="0" borderId="10" xfId="0" applyNumberFormat="1" applyBorder="1" applyProtection="1">
      <alignment vertical="center"/>
      <protection locked="0"/>
    </xf>
    <xf numFmtId="0" fontId="23" fillId="0" borderId="10" xfId="0" applyFont="1" applyBorder="1" applyAlignment="1">
      <alignment vertical="center" wrapText="1"/>
    </xf>
    <xf numFmtId="0" fontId="23" fillId="0" borderId="10" xfId="0" applyFont="1" applyBorder="1" applyAlignment="1">
      <alignment horizontal="center" vertical="center" wrapText="1"/>
    </xf>
    <xf numFmtId="0" fontId="20" fillId="0" borderId="10" xfId="0" applyFont="1" applyBorder="1" applyAlignment="1">
      <alignment vertical="center" wrapText="1"/>
    </xf>
    <xf numFmtId="0" fontId="19" fillId="0" borderId="10" xfId="0" applyFont="1" applyBorder="1" applyAlignment="1">
      <alignment horizontal="left" vertical="center" wrapText="1"/>
    </xf>
    <xf numFmtId="0" fontId="21" fillId="0" borderId="0" xfId="0" applyFont="1">
      <alignment vertical="center"/>
    </xf>
    <xf numFmtId="0" fontId="0" fillId="0" borderId="10" xfId="0" applyBorder="1">
      <alignment vertical="center"/>
    </xf>
    <xf numFmtId="0" fontId="0" fillId="0" borderId="14" xfId="0" applyBorder="1">
      <alignment vertical="center"/>
    </xf>
    <xf numFmtId="0" fontId="0" fillId="0" borderId="16" xfId="0" applyBorder="1">
      <alignment vertical="center"/>
    </xf>
    <xf numFmtId="0" fontId="20" fillId="0" borderId="10" xfId="0" applyFont="1" applyBorder="1">
      <alignment vertical="center"/>
    </xf>
    <xf numFmtId="0" fontId="27" fillId="0" borderId="10" xfId="42" applyFont="1" applyBorder="1"/>
    <xf numFmtId="0" fontId="20" fillId="0" borderId="0" xfId="0" applyFont="1">
      <alignment vertical="center"/>
    </xf>
    <xf numFmtId="0" fontId="0" fillId="35" borderId="10" xfId="0" applyFill="1" applyBorder="1">
      <alignment vertical="center"/>
    </xf>
    <xf numFmtId="0" fontId="20" fillId="35" borderId="10" xfId="0" applyFont="1" applyFill="1" applyBorder="1">
      <alignment vertical="center"/>
    </xf>
    <xf numFmtId="0" fontId="0" fillId="35" borderId="16" xfId="0" applyFill="1" applyBorder="1">
      <alignment vertical="center"/>
    </xf>
    <xf numFmtId="0" fontId="0" fillId="35" borderId="14" xfId="0" applyFill="1" applyBorder="1">
      <alignment vertical="center"/>
    </xf>
    <xf numFmtId="0" fontId="0" fillId="36" borderId="10" xfId="0" applyFill="1" applyBorder="1">
      <alignment vertical="center"/>
    </xf>
    <xf numFmtId="0" fontId="28" fillId="0" borderId="10" xfId="42" applyFont="1" applyBorder="1"/>
    <xf numFmtId="0" fontId="0" fillId="34" borderId="10" xfId="0" applyFill="1" applyBorder="1" applyProtection="1">
      <alignment vertical="center"/>
      <protection hidden="1"/>
    </xf>
    <xf numFmtId="0" fontId="21" fillId="0" borderId="10" xfId="0" applyFont="1" applyBorder="1" applyAlignment="1">
      <alignment horizontal="center" vertical="center" wrapText="1"/>
    </xf>
    <xf numFmtId="0" fontId="0" fillId="0" borderId="10" xfId="0" applyBorder="1" applyAlignment="1">
      <alignment vertical="center" wrapText="1"/>
    </xf>
    <xf numFmtId="1" fontId="0" fillId="0" borderId="10" xfId="0" applyNumberFormat="1" applyBorder="1" applyProtection="1">
      <alignment vertical="center"/>
      <protection locked="0"/>
    </xf>
    <xf numFmtId="0" fontId="21" fillId="0" borderId="10" xfId="0" applyFont="1" applyBorder="1">
      <alignment vertical="center"/>
    </xf>
    <xf numFmtId="0" fontId="25" fillId="35" borderId="10" xfId="42" applyFont="1" applyFill="1" applyBorder="1"/>
    <xf numFmtId="0" fontId="27" fillId="35" borderId="10" xfId="42" applyFont="1" applyFill="1" applyBorder="1"/>
    <xf numFmtId="0" fontId="29" fillId="0" borderId="0" xfId="0" applyFont="1" applyAlignment="1">
      <alignment horizontal="right" vertical="center"/>
    </xf>
    <xf numFmtId="0" fontId="30" fillId="0" borderId="0" xfId="0" applyFont="1" applyAlignment="1">
      <alignment horizontal="right" vertical="center"/>
    </xf>
    <xf numFmtId="0" fontId="32" fillId="0" borderId="0" xfId="0" applyFont="1" applyAlignment="1">
      <alignment horizontal="right" vertical="center"/>
    </xf>
    <xf numFmtId="0" fontId="29" fillId="0" borderId="0" xfId="0" applyFont="1">
      <alignment vertical="center"/>
    </xf>
    <xf numFmtId="0" fontId="33" fillId="0" borderId="0" xfId="0" applyFont="1">
      <alignment vertical="center"/>
    </xf>
    <xf numFmtId="0" fontId="0" fillId="0" borderId="15" xfId="0" applyBorder="1">
      <alignment vertical="center"/>
    </xf>
    <xf numFmtId="0" fontId="14" fillId="0" borderId="10" xfId="0" applyFont="1" applyBorder="1">
      <alignment vertical="center"/>
    </xf>
    <xf numFmtId="0" fontId="19" fillId="0" borderId="10" xfId="0" applyFont="1" applyBorder="1">
      <alignment vertical="center"/>
    </xf>
    <xf numFmtId="0" fontId="19" fillId="37" borderId="10" xfId="0" applyFont="1" applyFill="1" applyBorder="1">
      <alignment vertical="center"/>
    </xf>
    <xf numFmtId="0" fontId="34" fillId="0" borderId="10" xfId="0" applyFont="1" applyBorder="1">
      <alignment vertical="center"/>
    </xf>
    <xf numFmtId="0" fontId="35" fillId="0" borderId="10" xfId="0" applyFont="1" applyBorder="1" applyAlignment="1">
      <alignment horizontal="center" vertical="center" wrapText="1"/>
    </xf>
    <xf numFmtId="0" fontId="21" fillId="35" borderId="10" xfId="0" applyFont="1" applyFill="1" applyBorder="1">
      <alignment vertical="center"/>
    </xf>
    <xf numFmtId="0" fontId="14" fillId="36" borderId="10" xfId="0" applyFont="1" applyFill="1" applyBorder="1">
      <alignment vertical="center"/>
    </xf>
    <xf numFmtId="0" fontId="14" fillId="36" borderId="11" xfId="0" applyFont="1" applyFill="1" applyBorder="1">
      <alignment vertical="center"/>
    </xf>
    <xf numFmtId="0" fontId="14" fillId="36" borderId="18" xfId="0" applyFont="1" applyFill="1" applyBorder="1">
      <alignment vertical="center"/>
    </xf>
    <xf numFmtId="0" fontId="19" fillId="36" borderId="18" xfId="0" applyFont="1" applyFill="1" applyBorder="1">
      <alignment vertical="center"/>
    </xf>
    <xf numFmtId="0" fontId="19" fillId="36" borderId="10" xfId="0" applyFont="1" applyFill="1" applyBorder="1">
      <alignment vertical="center"/>
    </xf>
    <xf numFmtId="0" fontId="34" fillId="36" borderId="10" xfId="0" applyFont="1" applyFill="1" applyBorder="1">
      <alignment vertical="center"/>
    </xf>
    <xf numFmtId="0" fontId="14" fillId="36" borderId="19" xfId="0" applyFont="1" applyFill="1" applyBorder="1">
      <alignment vertical="center"/>
    </xf>
    <xf numFmtId="0" fontId="19" fillId="36" borderId="19" xfId="0" applyFont="1" applyFill="1" applyBorder="1">
      <alignment vertical="center"/>
    </xf>
    <xf numFmtId="0" fontId="0" fillId="36" borderId="18" xfId="0" applyFill="1" applyBorder="1">
      <alignment vertical="center"/>
    </xf>
    <xf numFmtId="0" fontId="34" fillId="36" borderId="18" xfId="0" applyFont="1" applyFill="1" applyBorder="1">
      <alignment vertical="center"/>
    </xf>
    <xf numFmtId="0" fontId="0" fillId="37" borderId="10" xfId="0" applyFill="1" applyBorder="1">
      <alignment vertical="center"/>
    </xf>
    <xf numFmtId="0" fontId="0" fillId="37" borderId="14" xfId="0" applyFill="1" applyBorder="1">
      <alignmen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1" fillId="0" borderId="10"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35" borderId="11" xfId="0" applyFill="1" applyBorder="1" applyAlignment="1">
      <alignment horizontal="center" vertical="center" wrapText="1"/>
    </xf>
    <xf numFmtId="0" fontId="0" fillId="35" borderId="12" xfId="0" applyFill="1" applyBorder="1" applyAlignment="1">
      <alignment horizontal="center" vertical="center" wrapText="1"/>
    </xf>
    <xf numFmtId="0" fontId="0" fillId="35" borderId="13" xfId="0" applyFill="1" applyBorder="1" applyAlignment="1">
      <alignment horizontal="center" vertical="center" wrapText="1"/>
    </xf>
    <xf numFmtId="0" fontId="0" fillId="0" borderId="17" xfId="0" applyBorder="1" applyAlignment="1">
      <alignment horizontal="center" vertical="center"/>
    </xf>
    <xf numFmtId="0" fontId="0" fillId="0" borderId="0" xfId="0" applyAlignment="1">
      <alignment horizontal="center" vertical="center"/>
    </xf>
    <xf numFmtId="0" fontId="0" fillId="35" borderId="10" xfId="0" applyFill="1" applyBorder="1" applyAlignment="1">
      <alignment horizontal="center" vertical="center" wrapText="1"/>
    </xf>
    <xf numFmtId="0" fontId="0" fillId="35" borderId="10" xfId="0" applyFill="1" applyBorder="1" applyAlignment="1">
      <alignment horizontal="center" vertical="center"/>
    </xf>
    <xf numFmtId="0" fontId="0" fillId="0" borderId="10" xfId="0" applyBorder="1" applyAlignment="1">
      <alignment horizontal="center" vertical="center" wrapText="1"/>
    </xf>
    <xf numFmtId="0" fontId="21" fillId="37" borderId="10" xfId="0" applyFont="1" applyFill="1" applyBorder="1">
      <alignment vertical="center"/>
    </xf>
    <xf numFmtId="0" fontId="34" fillId="37" borderId="10" xfId="0" applyFont="1" applyFill="1" applyBorder="1">
      <alignment vertical="center"/>
    </xf>
    <xf numFmtId="0" fontId="0" fillId="36" borderId="13" xfId="0" applyFill="1" applyBorder="1">
      <alignment vertical="center"/>
    </xf>
    <xf numFmtId="0" fontId="34" fillId="36" borderId="13" xfId="0" applyFont="1" applyFill="1" applyBorder="1">
      <alignment vertical="center"/>
    </xf>
    <xf numFmtId="0" fontId="21" fillId="36" borderId="10" xfId="0" applyFont="1" applyFill="1" applyBorder="1">
      <alignment vertical="center"/>
    </xf>
    <xf numFmtId="0" fontId="14" fillId="37" borderId="10" xfId="0" applyFon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theme="0" tint="-0.14996795556505021"/>
        </patternFill>
      </fill>
    </dxf>
    <dxf>
      <fill>
        <patternFill>
          <bgColor rgb="FFFF0000"/>
        </patternFill>
      </fill>
    </dxf>
    <dxf>
      <fill>
        <patternFill>
          <bgColor rgb="FFFF0000"/>
        </patternFill>
      </fill>
    </dxf>
  </dxfs>
  <tableStyles count="0" defaultTableStyle="TableStyleMedium2" defaultPivotStyle="PivotStyleLight16"/>
  <colors>
    <mruColors>
      <color rgb="FF0000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152399</xdr:rowOff>
    </xdr:from>
    <xdr:to>
      <xdr:col>9</xdr:col>
      <xdr:colOff>9525</xdr:colOff>
      <xdr:row>21</xdr:row>
      <xdr:rowOff>142874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95325" y="152399"/>
          <a:ext cx="10058400" cy="35909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t>【</a:t>
          </a:r>
          <a:r>
            <a:rPr kumimoji="1" lang="ja-JP" altLang="en-US" sz="1000"/>
            <a:t>必ず</a:t>
          </a:r>
          <a:r>
            <a:rPr kumimoji="1" lang="ja-JP" altLang="ja-JP" sz="1100">
              <a:solidFill>
                <a:schemeClr val="dk1"/>
              </a:solidFill>
              <a:effectLst/>
              <a:latin typeface="+mn-lt"/>
              <a:ea typeface="+mn-ea"/>
              <a:cs typeface="+mn-cs"/>
            </a:rPr>
            <a:t>お読みください</a:t>
          </a:r>
          <a:r>
            <a:rPr kumimoji="1" lang="ja-JP" altLang="en-US" sz="1100">
              <a:solidFill>
                <a:schemeClr val="dk1"/>
              </a:solidFill>
              <a:effectLst/>
              <a:latin typeface="+mn-lt"/>
              <a:ea typeface="+mn-ea"/>
              <a:cs typeface="+mn-cs"/>
            </a:rPr>
            <a:t>！！</a:t>
          </a:r>
          <a:r>
            <a:rPr kumimoji="1" lang="en-US" altLang="ja-JP" sz="1000"/>
            <a:t>】</a:t>
          </a:r>
          <a:r>
            <a:rPr kumimoji="1" lang="ja-JP" altLang="en-US" sz="1000"/>
            <a:t>　注意事項</a:t>
          </a:r>
          <a:endParaRPr kumimoji="1" lang="en-US" altLang="ja-JP" sz="1000"/>
        </a:p>
        <a:p>
          <a:pPr algn="l"/>
          <a:r>
            <a:rPr kumimoji="1" lang="ja-JP" altLang="en-US" sz="1000"/>
            <a:t>・</a:t>
          </a:r>
          <a:r>
            <a:rPr kumimoji="1" lang="en-US" altLang="ja-JP" sz="1000"/>
            <a:t>CSV</a:t>
          </a:r>
          <a:r>
            <a:rPr kumimoji="1" lang="ja-JP" altLang="en-US" sz="1000"/>
            <a:t>ファイルの区切り文字は「 </a:t>
          </a:r>
          <a:r>
            <a:rPr kumimoji="1" lang="en-US" altLang="ja-JP" sz="1000"/>
            <a:t>,</a:t>
          </a:r>
          <a:r>
            <a:rPr kumimoji="1" lang="ja-JP" altLang="en-US" sz="1000" baseline="0"/>
            <a:t> </a:t>
          </a:r>
          <a:r>
            <a:rPr kumimoji="1" lang="ja-JP" altLang="ja-JP" sz="1100">
              <a:solidFill>
                <a:schemeClr val="dk1"/>
              </a:solidFill>
              <a:effectLst/>
              <a:latin typeface="+mn-lt"/>
              <a:ea typeface="+mn-ea"/>
              <a:cs typeface="+mn-cs"/>
            </a:rPr>
            <a:t>」</a:t>
          </a:r>
          <a:r>
            <a:rPr kumimoji="1" lang="ja-JP" altLang="en-US" sz="1000"/>
            <a:t>（</a:t>
          </a:r>
          <a:r>
            <a:rPr kumimoji="1" lang="ja-JP" altLang="ja-JP" sz="1100">
              <a:solidFill>
                <a:schemeClr val="dk1"/>
              </a:solidFill>
              <a:effectLst/>
              <a:latin typeface="+mn-lt"/>
              <a:ea typeface="+mn-ea"/>
              <a:cs typeface="+mn-cs"/>
            </a:rPr>
            <a:t>カンマ</a:t>
          </a:r>
          <a:r>
            <a:rPr kumimoji="1" lang="ja-JP" altLang="en-US" sz="1000"/>
            <a:t>）を使用してください。</a:t>
          </a:r>
        </a:p>
        <a:p>
          <a:pPr algn="l"/>
          <a:r>
            <a:rPr kumimoji="1" lang="ja-JP" altLang="en-US" sz="1000"/>
            <a:t>　　⇒本</a:t>
          </a:r>
          <a:r>
            <a:rPr kumimoji="1" lang="en-US" altLang="ja-JP" sz="1000"/>
            <a:t>Excel</a:t>
          </a:r>
          <a:r>
            <a:rPr kumimoji="1" lang="ja-JP" altLang="en-US" sz="1000"/>
            <a:t>で作成し、保存時に</a:t>
          </a:r>
          <a:r>
            <a:rPr kumimoji="1" lang="en-US" altLang="ja-JP" sz="1100">
              <a:solidFill>
                <a:schemeClr val="dk1"/>
              </a:solidFill>
              <a:effectLst/>
              <a:latin typeface="+mn-lt"/>
              <a:ea typeface="+mn-ea"/>
              <a:cs typeface="+mn-cs"/>
            </a:rPr>
            <a:t>CSV</a:t>
          </a:r>
          <a:r>
            <a:rPr kumimoji="1" lang="ja-JP" altLang="ja-JP" sz="1100">
              <a:solidFill>
                <a:schemeClr val="dk1"/>
              </a:solidFill>
              <a:effectLst/>
              <a:latin typeface="+mn-lt"/>
              <a:ea typeface="+mn-ea"/>
              <a:cs typeface="+mn-cs"/>
            </a:rPr>
            <a:t>形式</a:t>
          </a:r>
          <a:r>
            <a:rPr kumimoji="1" lang="ja-JP" altLang="en-US" sz="1100">
              <a:solidFill>
                <a:schemeClr val="dk1"/>
              </a:solidFill>
              <a:effectLst/>
              <a:latin typeface="+mn-lt"/>
              <a:ea typeface="+mn-ea"/>
              <a:cs typeface="+mn-cs"/>
            </a:rPr>
            <a:t>を選択</a:t>
          </a:r>
          <a:r>
            <a:rPr kumimoji="1" lang="ja-JP" altLang="en-US" sz="1000"/>
            <a:t>することでカンマ区切りとなります。</a:t>
          </a:r>
        </a:p>
        <a:p>
          <a:pPr algn="l"/>
          <a:r>
            <a:rPr kumimoji="1" lang="ja-JP" altLang="en-US" sz="1000"/>
            <a:t>・</a:t>
          </a:r>
          <a:r>
            <a:rPr kumimoji="1" lang="en-US" altLang="ja-JP" sz="1000"/>
            <a:t>CSV</a:t>
          </a:r>
          <a:r>
            <a:rPr kumimoji="1" lang="ja-JP" altLang="en-US" sz="1000"/>
            <a:t>ファイルの改行コードは</a:t>
          </a:r>
          <a:r>
            <a:rPr kumimoji="1" lang="en-US" altLang="ja-JP" sz="1000"/>
            <a:t>CRLF</a:t>
          </a:r>
          <a:r>
            <a:rPr kumimoji="1" lang="ja-JP" altLang="en-US" sz="1000"/>
            <a:t>を使用してください。</a:t>
          </a:r>
        </a:p>
        <a:p>
          <a:pPr algn="l"/>
          <a:r>
            <a:rPr kumimoji="1" lang="ja-JP" altLang="en-US" sz="1000"/>
            <a:t>　　⇒本</a:t>
          </a:r>
          <a:r>
            <a:rPr kumimoji="1" lang="en-US" altLang="ja-JP" sz="1000"/>
            <a:t>Excel</a:t>
          </a:r>
          <a:r>
            <a:rPr kumimoji="1" lang="ja-JP" altLang="en-US" sz="1000"/>
            <a:t>で作成し、</a:t>
          </a:r>
          <a:r>
            <a:rPr kumimoji="1" lang="en-US" altLang="ja-JP" sz="1000"/>
            <a:t>CSV</a:t>
          </a:r>
          <a:r>
            <a:rPr kumimoji="1" lang="ja-JP" altLang="en-US" sz="1000"/>
            <a:t>形式で保存することで</a:t>
          </a:r>
          <a:r>
            <a:rPr kumimoji="1" lang="en-US" altLang="ja-JP" sz="1000"/>
            <a:t>CRLF</a:t>
          </a:r>
          <a:r>
            <a:rPr kumimoji="1" lang="ja-JP" altLang="en-US" sz="1000"/>
            <a:t>となります。</a:t>
          </a:r>
        </a:p>
        <a:p>
          <a:pPr algn="l"/>
          <a:r>
            <a:rPr kumimoji="1" lang="ja-JP" altLang="en-US" sz="1000"/>
            <a:t>・</a:t>
          </a:r>
          <a:r>
            <a:rPr kumimoji="1" lang="en-US" altLang="ja-JP" sz="1000"/>
            <a:t>CSV</a:t>
          </a:r>
          <a:r>
            <a:rPr kumimoji="1" lang="ja-JP" altLang="en-US" sz="1000"/>
            <a:t>ファイルの文字コードは</a:t>
          </a:r>
          <a:r>
            <a:rPr kumimoji="1" lang="en-US" altLang="ja-JP" sz="1000"/>
            <a:t>UTF-8</a:t>
          </a:r>
          <a:r>
            <a:rPr kumimoji="1" lang="ja-JP" altLang="en-US" sz="1000"/>
            <a:t>（</a:t>
          </a:r>
          <a:r>
            <a:rPr kumimoji="1" lang="en-US" altLang="ja-JP" sz="1000"/>
            <a:t>BOM</a:t>
          </a:r>
          <a:r>
            <a:rPr kumimoji="1" lang="ja-JP" altLang="en-US" sz="1000"/>
            <a:t>あり</a:t>
          </a:r>
          <a:r>
            <a:rPr kumimoji="1" lang="en-US" altLang="ja-JP" sz="1000"/>
            <a:t>※</a:t>
          </a:r>
          <a:r>
            <a:rPr kumimoji="1" lang="ja-JP" altLang="en-US" sz="1000"/>
            <a:t>）としてください。（</a:t>
          </a:r>
          <a:r>
            <a:rPr kumimoji="1" lang="en-US" altLang="ja-JP" sz="1000"/>
            <a:t>※BOM</a:t>
          </a:r>
          <a:r>
            <a:rPr kumimoji="1" lang="ja-JP" altLang="en-US" sz="1000"/>
            <a:t>：</a:t>
          </a:r>
          <a:r>
            <a:rPr kumimoji="1" lang="en-US" altLang="ja-JP" sz="1000"/>
            <a:t>Byte Order Mark</a:t>
          </a:r>
          <a:r>
            <a:rPr kumimoji="1" lang="ja-JP" altLang="en-US" sz="1000"/>
            <a:t>）</a:t>
          </a:r>
        </a:p>
        <a:p>
          <a:pPr algn="l"/>
          <a:r>
            <a:rPr kumimoji="1" lang="ja-JP" altLang="en-US" sz="1000"/>
            <a:t>・</a:t>
          </a:r>
          <a:r>
            <a:rPr kumimoji="1" lang="en-US" altLang="ja-JP" sz="1000"/>
            <a:t>CSV</a:t>
          </a:r>
          <a:r>
            <a:rPr kumimoji="1" lang="ja-JP" altLang="en-US" sz="1000"/>
            <a:t>ファイルの</a:t>
          </a:r>
          <a:r>
            <a:rPr kumimoji="1" lang="en-US" altLang="ja-JP" sz="1000"/>
            <a:t>1</a:t>
          </a:r>
          <a:r>
            <a:rPr kumimoji="1" lang="ja-JP" altLang="en-US" sz="1000"/>
            <a:t>行目は項目名の行とし、</a:t>
          </a:r>
          <a:r>
            <a:rPr kumimoji="1" lang="en-US" altLang="ja-JP" sz="1000"/>
            <a:t>2</a:t>
          </a:r>
          <a:r>
            <a:rPr kumimoji="1" lang="ja-JP" altLang="en-US" sz="1000"/>
            <a:t>行目～</a:t>
          </a:r>
          <a:r>
            <a:rPr kumimoji="1" lang="en-US" altLang="ja-JP" sz="1000"/>
            <a:t>255</a:t>
          </a:r>
          <a:r>
            <a:rPr kumimoji="1" lang="ja-JP" altLang="en-US" sz="1000"/>
            <a:t>行目をデータの入力行としてください。</a:t>
          </a:r>
        </a:p>
        <a:p>
          <a:pPr algn="l"/>
          <a:r>
            <a:rPr kumimoji="1" lang="ja-JP" altLang="en-US" sz="1000"/>
            <a:t>・</a:t>
          </a:r>
          <a:r>
            <a:rPr kumimoji="1" lang="en-US" altLang="ja-JP" sz="1000"/>
            <a:t>CSV</a:t>
          </a:r>
          <a:r>
            <a:rPr kumimoji="1" lang="ja-JP" altLang="en-US" sz="1000"/>
            <a:t>ファイルの項目名は回線申し込みシートの</a:t>
          </a:r>
          <a:r>
            <a:rPr kumimoji="1" lang="en-US" altLang="ja-JP" sz="1000"/>
            <a:t>1</a:t>
          </a:r>
          <a:r>
            <a:rPr kumimoji="1" lang="ja-JP" altLang="en-US" sz="1000"/>
            <a:t>行目の項目名をそのまま使用してください。</a:t>
          </a:r>
          <a:endParaRPr kumimoji="1" lang="en-US" altLang="ja-JP" sz="1000"/>
        </a:p>
        <a:p>
          <a:pPr algn="l"/>
          <a:r>
            <a:rPr kumimoji="1" lang="ja-JP" altLang="en-US" sz="1000"/>
            <a:t>・１つの</a:t>
          </a:r>
          <a:r>
            <a:rPr kumimoji="1" lang="en-US" altLang="ja-JP" sz="1000"/>
            <a:t>CSV</a:t>
          </a:r>
          <a:r>
            <a:rPr kumimoji="1" lang="ja-JP" altLang="en-US" sz="1000"/>
            <a:t>ファイルでアップロード可能な行数は項目行を含めて最大</a:t>
          </a:r>
          <a:r>
            <a:rPr kumimoji="1" lang="en-US" altLang="ja-JP" sz="1000"/>
            <a:t>255</a:t>
          </a:r>
          <a:r>
            <a:rPr kumimoji="1" lang="ja-JP" altLang="en-US" sz="1000"/>
            <a:t>行となります。</a:t>
          </a:r>
          <a:endParaRPr kumimoji="1" lang="en-US" altLang="ja-JP" sz="1000"/>
        </a:p>
        <a:p>
          <a:pPr algn="l"/>
          <a:r>
            <a:rPr kumimoji="1" lang="ja-JP" altLang="en-US" sz="1000"/>
            <a:t>　　⇒</a:t>
          </a:r>
          <a:r>
            <a:rPr kumimoji="1" lang="en-US" altLang="ja-JP" sz="1000"/>
            <a:t>256</a:t>
          </a:r>
          <a:r>
            <a:rPr kumimoji="1" lang="ja-JP" altLang="en-US" sz="1000"/>
            <a:t>行以上のデータが含まれる場合は行数超過エラーとなり、</a:t>
          </a:r>
          <a:r>
            <a:rPr kumimoji="1" lang="en-US" altLang="ja-JP" sz="1000"/>
            <a:t>CSV</a:t>
          </a:r>
          <a:r>
            <a:rPr kumimoji="1" lang="ja-JP" altLang="en-US" sz="1000"/>
            <a:t>ファイル取り込みに失敗します。</a:t>
          </a:r>
        </a:p>
        <a:p>
          <a:pPr algn="l"/>
          <a:r>
            <a:rPr kumimoji="1" lang="ja-JP" altLang="en-US" sz="1000"/>
            <a:t>・</a:t>
          </a:r>
          <a:r>
            <a:rPr kumimoji="1" lang="en-US" altLang="ja-JP" sz="1000"/>
            <a:t>CSV</a:t>
          </a:r>
          <a:r>
            <a:rPr kumimoji="1" lang="ja-JP" altLang="en-US" sz="1000"/>
            <a:t>ファイルにコメント行（行頭に</a:t>
          </a:r>
          <a:r>
            <a:rPr kumimoji="1" lang="en-US" altLang="ja-JP" sz="1000"/>
            <a:t>#</a:t>
          </a:r>
          <a:r>
            <a:rPr kumimoji="1" lang="ja-JP" altLang="en-US" sz="1000"/>
            <a:t>などで記載）が含まれる場合はエラーとなり、</a:t>
          </a:r>
          <a:r>
            <a:rPr kumimoji="1" lang="en-US" altLang="ja-JP" sz="1000"/>
            <a:t>CSV</a:t>
          </a:r>
          <a:r>
            <a:rPr kumimoji="1" lang="ja-JP" altLang="en-US" sz="1000"/>
            <a:t>ファイル取り込みに失敗します。</a:t>
          </a:r>
        </a:p>
        <a:p>
          <a:pPr algn="l"/>
          <a:r>
            <a:rPr kumimoji="1" lang="ja-JP" altLang="en-US" sz="1000"/>
            <a:t>・項目セル内に改行を入れないでください。改行がある場合はエラーとなり、</a:t>
          </a:r>
          <a:r>
            <a:rPr kumimoji="1" lang="en-US" altLang="ja-JP" sz="1000"/>
            <a:t>CSV</a:t>
          </a:r>
          <a:r>
            <a:rPr kumimoji="1" lang="ja-JP" altLang="en-US" sz="1000"/>
            <a:t>ファイル取り込みに失敗します。</a:t>
          </a:r>
          <a:endParaRPr kumimoji="1" lang="en-US" altLang="ja-JP" sz="1000"/>
        </a:p>
        <a:p>
          <a:pPr algn="l"/>
          <a:r>
            <a:rPr kumimoji="1" lang="ja-JP" altLang="en-US" sz="1000"/>
            <a:t>・各シートの削除、および各行の追加削除を行わないでください。</a:t>
          </a:r>
          <a:endParaRPr kumimoji="1" lang="en-US" altLang="ja-JP" sz="1000"/>
        </a:p>
        <a:p>
          <a:pPr algn="l"/>
          <a:r>
            <a:rPr kumimoji="1" lang="ja-JP" altLang="en-US" sz="1000"/>
            <a:t>・通信機器購入の場合は「通信機器購入・料金コース・アクセス方式の対応表」ご確認いただき対応する通信機器を選択してください。</a:t>
          </a:r>
          <a:endParaRPr kumimoji="1" lang="en-US" altLang="ja-JP" sz="1000"/>
        </a:p>
        <a:p>
          <a:pPr algn="l"/>
          <a:r>
            <a:rPr kumimoji="1" lang="ja-JP" altLang="en-US" sz="1000"/>
            <a:t>・本</a:t>
          </a:r>
          <a:r>
            <a:rPr kumimoji="1" lang="en-US" altLang="ja-JP" sz="1000"/>
            <a:t>Excel</a:t>
          </a:r>
          <a:r>
            <a:rPr kumimoji="1" lang="ja-JP" altLang="en-US" sz="1000"/>
            <a:t>の使用は</a:t>
          </a:r>
          <a:r>
            <a:rPr kumimoji="1" lang="en-US" altLang="ja-JP" sz="1000"/>
            <a:t>1</a:t>
          </a:r>
          <a:r>
            <a:rPr kumimoji="1" lang="ja-JP" altLang="en-US" sz="1000"/>
            <a:t>回（</a:t>
          </a:r>
          <a:r>
            <a:rPr kumimoji="1" lang="en-US" altLang="ja-JP" sz="1000"/>
            <a:t>1</a:t>
          </a:r>
          <a:r>
            <a:rPr kumimoji="1" lang="ja-JP" altLang="en-US" sz="1000"/>
            <a:t>ファイルの作成）を想定しており、繰り返し使用した場合は動作保証対象外となります。</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19050</xdr:rowOff>
    </xdr:from>
    <xdr:to>
      <xdr:col>16</xdr:col>
      <xdr:colOff>0</xdr:colOff>
      <xdr:row>88</xdr:row>
      <xdr:rowOff>11205</xdr:rowOff>
    </xdr:to>
    <xdr:sp macro="" textlink="">
      <xdr:nvSpPr>
        <xdr:cNvPr id="2" name="正方形/長方形 1">
          <a:extLst>
            <a:ext uri="{FF2B5EF4-FFF2-40B4-BE49-F238E27FC236}">
              <a16:creationId xmlns:a16="http://schemas.microsoft.com/office/drawing/2014/main" id="{16850608-1B8D-4199-B9BE-A0DFFC033C98}"/>
            </a:ext>
          </a:extLst>
        </xdr:cNvPr>
        <xdr:cNvSpPr/>
      </xdr:nvSpPr>
      <xdr:spPr>
        <a:xfrm>
          <a:off x="182880" y="186690"/>
          <a:ext cx="9144000" cy="147444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twoCellAnchor>
  <xdr:twoCellAnchor>
    <xdr:from>
      <xdr:col>1</xdr:col>
      <xdr:colOff>495300</xdr:colOff>
      <xdr:row>2</xdr:row>
      <xdr:rowOff>38098</xdr:rowOff>
    </xdr:from>
    <xdr:to>
      <xdr:col>15</xdr:col>
      <xdr:colOff>137160</xdr:colOff>
      <xdr:row>6</xdr:row>
      <xdr:rowOff>112059</xdr:rowOff>
    </xdr:to>
    <xdr:sp macro="" textlink="">
      <xdr:nvSpPr>
        <xdr:cNvPr id="3" name="正方形/長方形 2">
          <a:extLst>
            <a:ext uri="{FF2B5EF4-FFF2-40B4-BE49-F238E27FC236}">
              <a16:creationId xmlns:a16="http://schemas.microsoft.com/office/drawing/2014/main" id="{A51F7A6C-35F4-4AF0-A227-E4716FF17AFE}"/>
            </a:ext>
          </a:extLst>
        </xdr:cNvPr>
        <xdr:cNvSpPr/>
      </xdr:nvSpPr>
      <xdr:spPr>
        <a:xfrm>
          <a:off x="678180" y="373378"/>
          <a:ext cx="8176260" cy="744521"/>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en-US" altLang="ja-JP" sz="1100">
              <a:solidFill>
                <a:schemeClr val="dk1"/>
              </a:solidFill>
              <a:effectLst/>
              <a:latin typeface="+mn-lt"/>
              <a:ea typeface="+mn-ea"/>
              <a:cs typeface="+mn-cs"/>
            </a:rPr>
            <a:t>CSV</a:t>
          </a:r>
          <a:r>
            <a:rPr kumimoji="1" lang="ja-JP" altLang="ja-JP" sz="1100">
              <a:solidFill>
                <a:schemeClr val="dk1"/>
              </a:solidFill>
              <a:effectLst/>
              <a:latin typeface="+mn-lt"/>
              <a:ea typeface="+mn-ea"/>
              <a:cs typeface="+mn-cs"/>
            </a:rPr>
            <a:t>保存</a:t>
          </a:r>
          <a:r>
            <a:rPr kumimoji="1" lang="ja-JP" altLang="en-US" sz="1100">
              <a:solidFill>
                <a:schemeClr val="dk1"/>
              </a:solidFill>
              <a:effectLst/>
              <a:latin typeface="+mn-lt"/>
              <a:ea typeface="+mn-ea"/>
              <a:cs typeface="+mn-cs"/>
            </a:rPr>
            <a:t>の進め方</a:t>
          </a:r>
          <a:r>
            <a:rPr kumimoji="1" lang="en-US" altLang="ja-JP" sz="1100"/>
            <a:t>】</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本</a:t>
          </a:r>
          <a:r>
            <a:rPr kumimoji="1" lang="en-US" altLang="ja-JP" sz="1100"/>
            <a:t>Excel</a:t>
          </a:r>
          <a:r>
            <a:rPr kumimoji="1" lang="ja-JP" altLang="en-US" sz="1100"/>
            <a:t>を利用して</a:t>
          </a:r>
          <a:r>
            <a:rPr kumimoji="1" lang="en-US" altLang="ja-JP" sz="1100"/>
            <a:t>CSV</a:t>
          </a:r>
          <a:r>
            <a:rPr kumimoji="1" lang="ja-JP" altLang="en-US" sz="1100"/>
            <a:t>ファイルを作成する手順は以下の通りとなります。</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本シートでは、</a:t>
          </a:r>
          <a:r>
            <a:rPr kumimoji="1" lang="en-US" altLang="ja-JP" sz="1100"/>
            <a:t>Excel2019</a:t>
          </a:r>
          <a:r>
            <a:rPr kumimoji="1" lang="ja-JP" altLang="en-US" sz="1100"/>
            <a:t>での操作を例に説明をします。</a:t>
          </a:r>
          <a:endParaRPr kumimoji="1" lang="en-US" altLang="ja-JP" sz="1100"/>
        </a:p>
      </xdr:txBody>
    </xdr:sp>
    <xdr:clientData/>
  </xdr:twoCellAnchor>
  <xdr:twoCellAnchor>
    <xdr:from>
      <xdr:col>1</xdr:col>
      <xdr:colOff>487456</xdr:colOff>
      <xdr:row>47</xdr:row>
      <xdr:rowOff>121029</xdr:rowOff>
    </xdr:from>
    <xdr:to>
      <xdr:col>15</xdr:col>
      <xdr:colOff>160020</xdr:colOff>
      <xdr:row>80</xdr:row>
      <xdr:rowOff>60960</xdr:rowOff>
    </xdr:to>
    <xdr:sp macro="" textlink="">
      <xdr:nvSpPr>
        <xdr:cNvPr id="4" name="正方形/長方形 3">
          <a:extLst>
            <a:ext uri="{FF2B5EF4-FFF2-40B4-BE49-F238E27FC236}">
              <a16:creationId xmlns:a16="http://schemas.microsoft.com/office/drawing/2014/main" id="{4E81166D-49BF-4D9D-8ADB-DFDA28B3F8CA}"/>
            </a:ext>
          </a:extLst>
        </xdr:cNvPr>
        <xdr:cNvSpPr/>
      </xdr:nvSpPr>
      <xdr:spPr>
        <a:xfrm>
          <a:off x="670336" y="8167749"/>
          <a:ext cx="8206964" cy="5472051"/>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②</a:t>
          </a:r>
          <a:r>
            <a:rPr kumimoji="1" lang="en-US" altLang="ja-JP" sz="1100" b="1"/>
            <a:t>CSV</a:t>
          </a:r>
          <a:r>
            <a:rPr kumimoji="1" lang="ja-JP" altLang="en-US" sz="1100" b="1"/>
            <a:t>形式で保存</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t>　「回線申し込み」シートを選択した状態で、「ファイル」⇒「名前を付けて保存」を選択し、「ファイルの種類（</a:t>
          </a:r>
          <a:r>
            <a:rPr kumimoji="1" lang="en-US" altLang="ja-JP" sz="1100" b="0"/>
            <a:t>T</a:t>
          </a:r>
          <a:r>
            <a:rPr kumimoji="1" lang="ja-JP" altLang="en-US" sz="1100" b="0"/>
            <a:t>）：」で「</a:t>
          </a:r>
          <a:r>
            <a:rPr kumimoji="1" lang="en-US" altLang="ja-JP" sz="1100" b="0">
              <a:solidFill>
                <a:schemeClr val="dk1"/>
              </a:solidFill>
              <a:effectLst/>
              <a:latin typeface="+mn-lt"/>
              <a:ea typeface="+mn-ea"/>
              <a:cs typeface="+mn-cs"/>
            </a:rPr>
            <a:t>CSV UTF-8</a:t>
          </a: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コンマ</a:t>
          </a:r>
          <a:r>
            <a:rPr kumimoji="1" lang="ja-JP" altLang="ja-JP" sz="1100" b="0">
              <a:solidFill>
                <a:schemeClr val="dk1"/>
              </a:solidFill>
              <a:effectLst/>
              <a:latin typeface="+mn-lt"/>
              <a:ea typeface="+mn-ea"/>
              <a:cs typeface="+mn-cs"/>
            </a:rPr>
            <a:t>区切り）</a:t>
          </a:r>
          <a:r>
            <a:rPr kumimoji="1" lang="ja-JP" altLang="en-US"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*.csv</a:t>
          </a:r>
          <a:r>
            <a:rPr kumimoji="1" lang="ja-JP" altLang="en-US" sz="1100" b="0">
              <a:solidFill>
                <a:schemeClr val="dk1"/>
              </a:solidFill>
              <a:effectLst/>
              <a:latin typeface="+mn-lt"/>
              <a:ea typeface="+mn-ea"/>
              <a:cs typeface="+mn-cs"/>
            </a:rPr>
            <a:t>）</a:t>
          </a:r>
          <a:r>
            <a:rPr kumimoji="1" lang="ja-JP" altLang="en-US" sz="1100" b="0"/>
            <a:t>」を選択して</a:t>
          </a:r>
          <a:r>
            <a:rPr kumimoji="1" lang="en-US" altLang="ja-JP" sz="1100" b="0"/>
            <a:t>CSV</a:t>
          </a:r>
          <a:r>
            <a:rPr kumimoji="1" lang="ja-JP" altLang="en-US" sz="1100" b="0"/>
            <a:t>形式で保存します。</a:t>
          </a: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t>　以下の警告ポップアップ画面が出ますので、「</a:t>
          </a:r>
          <a:r>
            <a:rPr kumimoji="1" lang="en-US" altLang="ja-JP" sz="1100" b="0"/>
            <a:t>OK</a:t>
          </a:r>
          <a:r>
            <a:rPr kumimoji="1" lang="ja-JP" altLang="en-US" sz="1100" b="0"/>
            <a:t>」を選択し保存を実行します。</a:t>
          </a: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t>　最後に</a:t>
          </a:r>
          <a:r>
            <a:rPr kumimoji="1" lang="en-US" altLang="ja-JP" sz="1100" b="0"/>
            <a:t>Excel</a:t>
          </a:r>
          <a:r>
            <a:rPr kumimoji="1" lang="ja-JP" altLang="en-US" sz="1100" b="0"/>
            <a:t>ブックを閉じます。</a:t>
          </a:r>
          <a:endParaRPr kumimoji="1" lang="en-US" altLang="ja-JP" sz="1100" b="0"/>
        </a:p>
      </xdr:txBody>
    </xdr:sp>
    <xdr:clientData/>
  </xdr:twoCellAnchor>
  <xdr:twoCellAnchor>
    <xdr:from>
      <xdr:col>1</xdr:col>
      <xdr:colOff>471208</xdr:colOff>
      <xdr:row>7</xdr:row>
      <xdr:rowOff>91883</xdr:rowOff>
    </xdr:from>
    <xdr:to>
      <xdr:col>15</xdr:col>
      <xdr:colOff>137160</xdr:colOff>
      <xdr:row>46</xdr:row>
      <xdr:rowOff>66674</xdr:rowOff>
    </xdr:to>
    <xdr:sp macro="" textlink="">
      <xdr:nvSpPr>
        <xdr:cNvPr id="5" name="正方形/長方形 4">
          <a:extLst>
            <a:ext uri="{FF2B5EF4-FFF2-40B4-BE49-F238E27FC236}">
              <a16:creationId xmlns:a16="http://schemas.microsoft.com/office/drawing/2014/main" id="{556B9BE3-7C96-4093-8799-CA9F206D1353}"/>
            </a:ext>
          </a:extLst>
        </xdr:cNvPr>
        <xdr:cNvSpPr/>
      </xdr:nvSpPr>
      <xdr:spPr>
        <a:xfrm>
          <a:off x="654088" y="1265363"/>
          <a:ext cx="8200352" cy="6680391"/>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t>①</a:t>
          </a:r>
          <a:r>
            <a:rPr kumimoji="1" lang="en-US" altLang="ja-JP" sz="1000" b="1"/>
            <a:t>CSV</a:t>
          </a:r>
          <a:r>
            <a:rPr kumimoji="1" lang="ja-JP" altLang="en-US" sz="1000" b="1"/>
            <a:t>項目の入力　</a:t>
          </a:r>
          <a:endParaRPr kumimoji="1" lang="en-US" altLang="ja-JP" sz="1000" b="1"/>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t>　　（対象シート名）　回線申し込み</a:t>
          </a:r>
          <a:endParaRPr kumimoji="1" lang="en-US" altLang="ja-JP" sz="1000" b="1"/>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effectLst/>
            </a:rPr>
            <a:t>　「</a:t>
          </a:r>
          <a:r>
            <a:rPr kumimoji="1" lang="ja-JP" altLang="ja-JP" sz="1000" b="0">
              <a:solidFill>
                <a:schemeClr val="dk1"/>
              </a:solidFill>
              <a:effectLst/>
              <a:latin typeface="+mn-lt"/>
              <a:ea typeface="+mn-ea"/>
              <a:cs typeface="+mn-cs"/>
            </a:rPr>
            <a:t>回線申し込み</a:t>
          </a:r>
          <a:r>
            <a:rPr kumimoji="1" lang="ja-JP" altLang="en-US" sz="1000" b="0">
              <a:effectLst/>
            </a:rPr>
            <a:t>」シートの項目をプルダウンまたは手入力により入力します。</a:t>
          </a:r>
          <a:endParaRPr kumimoji="1" lang="en-US" altLang="ja-JP" sz="1000" b="0">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rPr>
            <a:t>　　</a:t>
          </a:r>
          <a:r>
            <a:rPr kumimoji="1" lang="en-US" altLang="ja-JP" sz="1000" b="0">
              <a:solidFill>
                <a:srgbClr val="FF0000"/>
              </a:solidFill>
              <a:effectLst/>
            </a:rPr>
            <a:t>※</a:t>
          </a:r>
          <a:r>
            <a:rPr kumimoji="1" lang="ja-JP" altLang="en-US" sz="1000" b="0">
              <a:solidFill>
                <a:srgbClr val="FF0000"/>
              </a:solidFill>
              <a:effectLst/>
            </a:rPr>
            <a:t>ポータル画面の項目と</a:t>
          </a:r>
          <a:r>
            <a:rPr kumimoji="1" lang="en-US" altLang="ja-JP" sz="1000" b="0">
              <a:solidFill>
                <a:srgbClr val="FF0000"/>
              </a:solidFill>
              <a:effectLst/>
            </a:rPr>
            <a:t>CSV</a:t>
          </a:r>
          <a:r>
            <a:rPr kumimoji="1" lang="ja-JP" altLang="en-US" sz="1000" b="0">
              <a:solidFill>
                <a:srgbClr val="FF0000"/>
              </a:solidFill>
              <a:effectLst/>
            </a:rPr>
            <a:t>項目の対応および入力方法については、</a:t>
          </a:r>
          <a:r>
            <a:rPr kumimoji="1" lang="ja-JP" altLang="ja-JP" sz="1000" b="0">
              <a:solidFill>
                <a:srgbClr val="FF0000"/>
              </a:solidFill>
              <a:effectLst/>
              <a:latin typeface="+mn-lt"/>
              <a:ea typeface="+mn-ea"/>
              <a:cs typeface="+mn-cs"/>
            </a:rPr>
            <a:t>「ポータル画面の項目と</a:t>
          </a:r>
          <a:r>
            <a:rPr kumimoji="1" lang="en-US" altLang="ja-JP" sz="1000" b="0">
              <a:solidFill>
                <a:srgbClr val="FF0000"/>
              </a:solidFill>
              <a:effectLst/>
              <a:latin typeface="+mn-lt"/>
              <a:ea typeface="+mn-ea"/>
              <a:cs typeface="+mn-cs"/>
            </a:rPr>
            <a:t>CSV</a:t>
          </a:r>
          <a:r>
            <a:rPr kumimoji="1" lang="ja-JP" altLang="ja-JP" sz="1000" b="0">
              <a:solidFill>
                <a:srgbClr val="FF0000"/>
              </a:solidFill>
              <a:effectLst/>
              <a:latin typeface="+mn-lt"/>
              <a:ea typeface="+mn-ea"/>
              <a:cs typeface="+mn-cs"/>
            </a:rPr>
            <a:t>項目の対応表」</a:t>
          </a:r>
          <a:r>
            <a:rPr kumimoji="1" lang="ja-JP" altLang="en-US" sz="1000" b="0">
              <a:solidFill>
                <a:srgbClr val="FF0000"/>
              </a:solidFill>
              <a:effectLst/>
              <a:latin typeface="+mn-lt"/>
              <a:ea typeface="+mn-ea"/>
              <a:cs typeface="+mn-cs"/>
            </a:rPr>
            <a:t>シート</a:t>
          </a:r>
          <a:r>
            <a:rPr kumimoji="1" lang="ja-JP" altLang="ja-JP" sz="1000" b="0">
              <a:solidFill>
                <a:srgbClr val="FF0000"/>
              </a:solidFill>
              <a:effectLst/>
              <a:latin typeface="+mn-lt"/>
              <a:ea typeface="+mn-ea"/>
              <a:cs typeface="+mn-cs"/>
            </a:rPr>
            <a:t>をご</a:t>
          </a:r>
          <a:r>
            <a:rPr kumimoji="1" lang="ja-JP" altLang="en-US" sz="1000" b="0">
              <a:solidFill>
                <a:srgbClr val="FF0000"/>
              </a:solidFill>
              <a:effectLst/>
              <a:latin typeface="+mn-lt"/>
              <a:ea typeface="+mn-ea"/>
              <a:cs typeface="+mn-cs"/>
            </a:rPr>
            <a:t>確認ください。</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a:t>
          </a:r>
          <a:r>
            <a:rPr kumimoji="1" lang="en-US"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model_name</a:t>
          </a:r>
          <a:r>
            <a:rPr kumimoji="1" lang="ja-JP" altLang="en-US" sz="1000" b="0">
              <a:solidFill>
                <a:srgbClr val="FF0000"/>
              </a:solidFill>
              <a:effectLst/>
              <a:latin typeface="+mn-lt"/>
              <a:ea typeface="+mn-ea"/>
              <a:cs typeface="+mn-cs"/>
            </a:rPr>
            <a:t>」（通信機器購入）の選択項目は、料金コース、アクセス方式によって異なります。「通信機器購入・料金コース・アクセス方式の</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対応表」シートをご確認いただき、対応する通信機器を選択してください。</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a:t>
          </a:r>
          <a:r>
            <a:rPr kumimoji="1" lang="en-US"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model_name</a:t>
          </a:r>
          <a:r>
            <a:rPr kumimoji="1" lang="ja-JP" altLang="en-US" sz="1000" b="0">
              <a:solidFill>
                <a:srgbClr val="FF0000"/>
              </a:solidFill>
              <a:effectLst/>
              <a:latin typeface="+mn-lt"/>
              <a:ea typeface="+mn-ea"/>
              <a:cs typeface="+mn-cs"/>
            </a:rPr>
            <a:t>」（通信機器購入）の選択項目は、料金コース、アクセス方式を先に選択することで、対応する通信機器がプルダウンリストに表示</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されます。</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a:t>
          </a:r>
          <a:r>
            <a:rPr kumimoji="1" lang="en-US"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serial_number</a:t>
          </a:r>
          <a:r>
            <a:rPr kumimoji="1" lang="ja-JP" altLang="en-US" sz="1000" b="0">
              <a:solidFill>
                <a:srgbClr val="FF0000"/>
              </a:solidFill>
              <a:effectLst/>
              <a:latin typeface="+mn-lt"/>
              <a:ea typeface="+mn-ea"/>
              <a:cs typeface="+mn-cs"/>
            </a:rPr>
            <a:t>」（機器製造番号）は、通信機器を購入される場合は空欄のままにしてください。通信機器を購入せず、「</a:t>
          </a:r>
          <a:r>
            <a:rPr kumimoji="1" lang="en-US" altLang="ja-JP" sz="1000" b="0">
              <a:solidFill>
                <a:srgbClr val="FF0000"/>
              </a:solidFill>
              <a:effectLst/>
              <a:latin typeface="+mn-lt"/>
              <a:ea typeface="+mn-ea"/>
              <a:cs typeface="+mn-cs"/>
            </a:rPr>
            <a:t>imei_auth</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IMEI</a:t>
          </a:r>
          <a:r>
            <a:rPr kumimoji="1" lang="ja-JP" altLang="en-US" sz="1000" b="0">
              <a:solidFill>
                <a:srgbClr val="FF0000"/>
              </a:solidFill>
              <a:effectLst/>
              <a:latin typeface="+mn-lt"/>
              <a:ea typeface="+mn-ea"/>
              <a:cs typeface="+mn-cs"/>
            </a:rPr>
            <a:t>利用）が</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「有」の場合は必須入力となります。</a:t>
          </a:r>
          <a:r>
            <a:rPr kumimoji="1" lang="en-US" altLang="ja-JP" sz="1000" b="0">
              <a:solidFill>
                <a:srgbClr val="FF0000"/>
              </a:solidFill>
              <a:effectLst/>
              <a:latin typeface="+mn-lt"/>
              <a:ea typeface="+mn-ea"/>
              <a:cs typeface="+mn-cs"/>
            </a:rPr>
            <a:t>15</a:t>
          </a:r>
          <a:r>
            <a:rPr kumimoji="1" lang="ja-JP" altLang="en-US" sz="1000" b="0">
              <a:solidFill>
                <a:srgbClr val="FF0000"/>
              </a:solidFill>
              <a:effectLst/>
              <a:latin typeface="+mn-lt"/>
              <a:ea typeface="+mn-ea"/>
              <a:cs typeface="+mn-cs"/>
            </a:rPr>
            <a:t>桁の数字で入力ください。通信機器を購入せず、「</a:t>
          </a:r>
          <a:r>
            <a:rPr kumimoji="1" lang="en-US" altLang="ja-JP" sz="1000" b="0">
              <a:solidFill>
                <a:srgbClr val="FF0000"/>
              </a:solidFill>
              <a:effectLst/>
              <a:latin typeface="+mn-lt"/>
              <a:ea typeface="+mn-ea"/>
              <a:cs typeface="+mn-cs"/>
            </a:rPr>
            <a:t>imei_auth</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IMEI</a:t>
          </a:r>
          <a:r>
            <a:rPr kumimoji="1" lang="ja-JP" altLang="en-US" sz="1000" b="0">
              <a:solidFill>
                <a:srgbClr val="FF0000"/>
              </a:solidFill>
              <a:effectLst/>
              <a:latin typeface="+mn-lt"/>
              <a:ea typeface="+mn-ea"/>
              <a:cs typeface="+mn-cs"/>
            </a:rPr>
            <a:t>利用）が「無」の場合は任意入力です。</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a:t>
          </a:r>
          <a:r>
            <a:rPr kumimoji="1" lang="en-US"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auth_id</a:t>
          </a:r>
          <a:r>
            <a:rPr kumimoji="1" lang="ja-JP" altLang="en-US" sz="1000" b="0">
              <a:solidFill>
                <a:srgbClr val="FF0000"/>
              </a:solidFill>
              <a:effectLst/>
              <a:latin typeface="+mn-lt"/>
              <a:ea typeface="+mn-ea"/>
              <a:cs typeface="+mn-cs"/>
            </a:rPr>
            <a:t>」（認証</a:t>
          </a:r>
          <a:r>
            <a:rPr kumimoji="1" lang="en-US" altLang="ja-JP" sz="1000" b="0">
              <a:solidFill>
                <a:srgbClr val="FF0000"/>
              </a:solidFill>
              <a:effectLst/>
              <a:latin typeface="+mn-lt"/>
              <a:ea typeface="+mn-ea"/>
              <a:cs typeface="+mn-cs"/>
            </a:rPr>
            <a:t>ID</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password</a:t>
          </a:r>
          <a:r>
            <a:rPr kumimoji="1" lang="ja-JP" altLang="en-US" sz="1000" b="0">
              <a:solidFill>
                <a:srgbClr val="FF0000"/>
              </a:solidFill>
              <a:effectLst/>
              <a:latin typeface="+mn-lt"/>
              <a:ea typeface="+mn-ea"/>
              <a:cs typeface="+mn-cs"/>
            </a:rPr>
            <a:t>」（パスワード）、</a:t>
          </a:r>
          <a:r>
            <a:rPr kumimoji="1" lang="ja-JP" altLang="ja-JP"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domestic_ip_act</a:t>
          </a:r>
          <a:r>
            <a:rPr kumimoji="1" lang="ja-JP" altLang="ja-JP"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IP</a:t>
          </a:r>
          <a:r>
            <a:rPr kumimoji="1" lang="ja-JP" altLang="en-US" sz="1000" b="0">
              <a:solidFill>
                <a:srgbClr val="FF0000"/>
              </a:solidFill>
              <a:effectLst/>
              <a:latin typeface="+mn-lt"/>
              <a:ea typeface="+mn-ea"/>
              <a:cs typeface="+mn-cs"/>
            </a:rPr>
            <a:t>アドレス国内</a:t>
          </a:r>
          <a:r>
            <a:rPr kumimoji="1" lang="en-US" altLang="ja-JP" sz="1000" b="0">
              <a:solidFill>
                <a:srgbClr val="FF0000"/>
              </a:solidFill>
              <a:effectLst/>
              <a:latin typeface="+mn-lt"/>
              <a:ea typeface="+mn-ea"/>
              <a:cs typeface="+mn-cs"/>
            </a:rPr>
            <a:t>ACT</a:t>
          </a:r>
          <a:r>
            <a:rPr kumimoji="1" lang="ja-JP" altLang="ja-JP"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domestic_ip_sby</a:t>
          </a:r>
          <a:r>
            <a:rPr kumimoji="1" lang="ja-JP" altLang="ja-JP"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IP</a:t>
          </a:r>
          <a:r>
            <a:rPr kumimoji="1" lang="ja-JP" altLang="ja-JP" sz="1000" b="0">
              <a:solidFill>
                <a:srgbClr val="FF0000"/>
              </a:solidFill>
              <a:effectLst/>
              <a:latin typeface="+mn-lt"/>
              <a:ea typeface="+mn-ea"/>
              <a:cs typeface="+mn-cs"/>
            </a:rPr>
            <a:t>アドレス国内</a:t>
          </a:r>
          <a:r>
            <a:rPr kumimoji="1" lang="en-US" altLang="ja-JP" sz="1000" b="0">
              <a:solidFill>
                <a:srgbClr val="FF0000"/>
              </a:solidFill>
              <a:effectLst/>
              <a:latin typeface="+mn-lt"/>
              <a:ea typeface="+mn-ea"/>
              <a:cs typeface="+mn-cs"/>
            </a:rPr>
            <a:t>SBY</a:t>
          </a:r>
          <a:r>
            <a:rPr kumimoji="1" lang="ja-JP"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は、認証方式が</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コム認証の場合は入力してください。お客様</a:t>
          </a:r>
          <a:r>
            <a:rPr kumimoji="1" lang="en-US" altLang="ja-JP" sz="1000" b="0">
              <a:solidFill>
                <a:srgbClr val="FF0000"/>
              </a:solidFill>
              <a:effectLst/>
              <a:latin typeface="+mn-lt"/>
              <a:ea typeface="+mn-ea"/>
              <a:cs typeface="+mn-cs"/>
            </a:rPr>
            <a:t>Radius</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MCOP</a:t>
          </a:r>
          <a:r>
            <a:rPr kumimoji="1" lang="ja-JP" altLang="en-US" sz="1000" b="0">
              <a:solidFill>
                <a:srgbClr val="FF0000"/>
              </a:solidFill>
              <a:effectLst/>
              <a:latin typeface="+mn-lt"/>
              <a:ea typeface="+mn-ea"/>
              <a:cs typeface="+mn-cs"/>
            </a:rPr>
            <a:t>オプションの場合は空欄のままにしてください。</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b="0">
              <a:solidFill>
                <a:srgbClr val="FF0000"/>
              </a:solidFill>
              <a:effectLst/>
              <a:latin typeface="+mn-lt"/>
              <a:ea typeface="+mn-ea"/>
              <a:cs typeface="+mn-cs"/>
            </a:rPr>
            <a:t>　　</a:t>
          </a:r>
          <a:r>
            <a:rPr kumimoji="1" lang="en-US" altLang="ja-JP" sz="1000" b="0">
              <a:solidFill>
                <a:srgbClr val="FF0000"/>
              </a:solidFill>
              <a:effectLst/>
              <a:latin typeface="+mn-lt"/>
              <a:ea typeface="+mn-ea"/>
              <a:cs typeface="+mn-cs"/>
            </a:rPr>
            <a:t>※</a:t>
          </a:r>
          <a:r>
            <a:rPr kumimoji="1" lang="ja-JP" altLang="ja-JP"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auth_id</a:t>
          </a:r>
          <a:r>
            <a:rPr kumimoji="1" lang="ja-JP" altLang="ja-JP" sz="1000" b="0">
              <a:solidFill>
                <a:srgbClr val="FF0000"/>
              </a:solidFill>
              <a:effectLst/>
              <a:latin typeface="+mn-lt"/>
              <a:ea typeface="+mn-ea"/>
              <a:cs typeface="+mn-cs"/>
            </a:rPr>
            <a:t>」（認証</a:t>
          </a:r>
          <a:r>
            <a:rPr kumimoji="1" lang="en-US" altLang="ja-JP" sz="1000" b="0">
              <a:solidFill>
                <a:srgbClr val="FF0000"/>
              </a:solidFill>
              <a:effectLst/>
              <a:latin typeface="+mn-lt"/>
              <a:ea typeface="+mn-ea"/>
              <a:cs typeface="+mn-cs"/>
            </a:rPr>
            <a:t>ID</a:t>
          </a:r>
          <a:r>
            <a:rPr kumimoji="1" lang="ja-JP" altLang="ja-JP" sz="1000" b="0">
              <a:solidFill>
                <a:srgbClr val="FF0000"/>
              </a:solidFill>
              <a:effectLst/>
              <a:latin typeface="+mn-lt"/>
              <a:ea typeface="+mn-ea"/>
              <a:cs typeface="+mn-cs"/>
            </a:rPr>
            <a:t>）は、</a:t>
          </a:r>
          <a:r>
            <a:rPr kumimoji="1" lang="en-US" altLang="ja-JP" sz="1000" b="0">
              <a:solidFill>
                <a:srgbClr val="FF0000"/>
              </a:solidFill>
              <a:effectLst/>
              <a:latin typeface="+mn-lt"/>
              <a:ea typeface="+mn-ea"/>
              <a:cs typeface="+mn-cs"/>
            </a:rPr>
            <a:t>3</a:t>
          </a:r>
          <a:r>
            <a:rPr kumimoji="1" lang="ja-JP" altLang="ja-JP"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15</a:t>
          </a:r>
          <a:r>
            <a:rPr kumimoji="1" lang="ja-JP" altLang="ja-JP" sz="1000" b="0">
              <a:solidFill>
                <a:srgbClr val="FF0000"/>
              </a:solidFill>
              <a:effectLst/>
              <a:latin typeface="+mn-lt"/>
              <a:ea typeface="+mn-ea"/>
              <a:cs typeface="+mn-cs"/>
            </a:rPr>
            <a:t>⽂字の英数字</a:t>
          </a:r>
          <a:r>
            <a:rPr kumimoji="1" lang="en-US" altLang="ja-JP" sz="1000" b="0">
              <a:solidFill>
                <a:srgbClr val="FF0000"/>
              </a:solidFill>
              <a:effectLst/>
              <a:latin typeface="+mn-lt"/>
              <a:ea typeface="+mn-ea"/>
              <a:cs typeface="+mn-cs"/>
            </a:rPr>
            <a:t>(⼤⽂</a:t>
          </a:r>
          <a:r>
            <a:rPr kumimoji="1" lang="ja-JP" altLang="ja-JP" sz="1000" b="0">
              <a:solidFill>
                <a:srgbClr val="FF0000"/>
              </a:solidFill>
              <a:effectLst/>
              <a:latin typeface="+mn-lt"/>
              <a:ea typeface="+mn-ea"/>
              <a:cs typeface="+mn-cs"/>
            </a:rPr>
            <a:t>字</a:t>
          </a:r>
          <a:r>
            <a:rPr kumimoji="1" lang="en-US" altLang="ja-JP" sz="1000" b="0">
              <a:solidFill>
                <a:srgbClr val="FF0000"/>
              </a:solidFill>
              <a:effectLst/>
              <a:latin typeface="+mn-lt"/>
              <a:ea typeface="+mn-ea"/>
              <a:cs typeface="+mn-cs"/>
            </a:rPr>
            <a:t>/⼩⽂</a:t>
          </a:r>
          <a:r>
            <a:rPr kumimoji="1" lang="ja-JP" altLang="ja-JP" sz="1000" b="0">
              <a:solidFill>
                <a:srgbClr val="FF0000"/>
              </a:solidFill>
              <a:effectLst/>
              <a:latin typeface="+mn-lt"/>
              <a:ea typeface="+mn-ea"/>
              <a:cs typeface="+mn-cs"/>
            </a:rPr>
            <a:t>字の区別可能</a:t>
          </a:r>
          <a:r>
            <a:rPr kumimoji="1" lang="en-US" altLang="ja-JP" sz="1000" b="0">
              <a:solidFill>
                <a:srgbClr val="FF0000"/>
              </a:solidFill>
              <a:effectLst/>
              <a:latin typeface="+mn-lt"/>
              <a:ea typeface="+mn-ea"/>
              <a:cs typeface="+mn-cs"/>
            </a:rPr>
            <a:t>)</a:t>
          </a:r>
          <a:r>
            <a:rPr kumimoji="1" lang="ja-JP" altLang="ja-JP" sz="1000" b="0">
              <a:solidFill>
                <a:srgbClr val="FF0000"/>
              </a:solidFill>
              <a:effectLst/>
              <a:latin typeface="+mn-lt"/>
              <a:ea typeface="+mn-ea"/>
              <a:cs typeface="+mn-cs"/>
            </a:rPr>
            <a:t>、記号にて⼊⼒ください。利⽤可能な記号は、</a:t>
          </a:r>
          <a:r>
            <a:rPr kumimoji="1" lang="en-US" altLang="ja-JP" sz="1000" b="0">
              <a:solidFill>
                <a:srgbClr val="FF0000"/>
              </a:solidFill>
              <a:effectLst/>
              <a:latin typeface="+mn-lt"/>
              <a:ea typeface="+mn-ea"/>
              <a:cs typeface="+mn-cs"/>
            </a:rPr>
            <a:t>-._+=</a:t>
          </a:r>
          <a:r>
            <a:rPr kumimoji="1" lang="ja-JP" altLang="ja-JP" sz="1000" b="0">
              <a:solidFill>
                <a:srgbClr val="FF0000"/>
              </a:solidFill>
              <a:effectLst/>
              <a:latin typeface="+mn-lt"/>
              <a:ea typeface="+mn-ea"/>
              <a:cs typeface="+mn-cs"/>
            </a:rPr>
            <a:t>の</a:t>
          </a:r>
          <a:r>
            <a:rPr kumimoji="1" lang="en-US" altLang="ja-JP" sz="1000" b="0">
              <a:solidFill>
                <a:srgbClr val="FF0000"/>
              </a:solidFill>
              <a:effectLst/>
              <a:latin typeface="+mn-lt"/>
              <a:ea typeface="+mn-ea"/>
              <a:cs typeface="+mn-cs"/>
            </a:rPr>
            <a:t>5</a:t>
          </a:r>
          <a:r>
            <a:rPr kumimoji="1" lang="ja-JP" altLang="ja-JP" sz="1000" b="0">
              <a:solidFill>
                <a:srgbClr val="FF0000"/>
              </a:solidFill>
              <a:effectLst/>
              <a:latin typeface="+mn-lt"/>
              <a:ea typeface="+mn-ea"/>
              <a:cs typeface="+mn-cs"/>
            </a:rPr>
            <a:t>種類となります。</a:t>
          </a:r>
          <a:endParaRPr lang="ja-JP" altLang="ja-JP" sz="1000">
            <a:solidFill>
              <a:srgbClr val="FF000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a:t>
          </a:r>
          <a:r>
            <a:rPr kumimoji="1" lang="en-US"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password</a:t>
          </a:r>
          <a:r>
            <a:rPr kumimoji="1" lang="ja-JP" altLang="en-US" sz="1000" b="0">
              <a:solidFill>
                <a:srgbClr val="FF0000"/>
              </a:solidFill>
              <a:effectLst/>
              <a:latin typeface="+mn-lt"/>
              <a:ea typeface="+mn-ea"/>
              <a:cs typeface="+mn-cs"/>
            </a:rPr>
            <a:t>」（パスワード）は、</a:t>
          </a:r>
          <a:r>
            <a:rPr kumimoji="1" lang="en-US" altLang="ja-JP" sz="1000" b="0">
              <a:solidFill>
                <a:srgbClr val="FF0000"/>
              </a:solidFill>
              <a:effectLst/>
              <a:latin typeface="+mn-lt"/>
              <a:ea typeface="+mn-ea"/>
              <a:cs typeface="+mn-cs"/>
            </a:rPr>
            <a:t>2</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15</a:t>
          </a:r>
          <a:r>
            <a:rPr kumimoji="1" lang="ja-JP" altLang="en-US" sz="1000" b="0">
              <a:solidFill>
                <a:srgbClr val="FF0000"/>
              </a:solidFill>
              <a:effectLst/>
              <a:latin typeface="+mn-lt"/>
              <a:ea typeface="+mn-ea"/>
              <a:cs typeface="+mn-cs"/>
            </a:rPr>
            <a:t>⽂字の英数字</a:t>
          </a:r>
          <a:r>
            <a:rPr kumimoji="1" lang="en-US"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字</a:t>
          </a:r>
          <a:r>
            <a:rPr kumimoji="1" lang="en-US"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字の区別可能</a:t>
          </a:r>
          <a:r>
            <a:rPr kumimoji="1" lang="en-US"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、記号にて⼊⼒ください。利⽤可能な記号は、</a:t>
          </a:r>
          <a:r>
            <a:rPr kumimoji="1" lang="en-US" altLang="ja-JP" sz="1000" b="0">
              <a:solidFill>
                <a:srgbClr val="FF0000"/>
              </a:solidFill>
              <a:effectLst/>
              <a:latin typeface="+mn-lt"/>
              <a:ea typeface="+mn-ea"/>
              <a:cs typeface="+mn-cs"/>
            </a:rPr>
            <a:t>!$()-/;&lt;?[]^{}%</a:t>
          </a:r>
          <a:r>
            <a:rPr kumimoji="1" lang="ja-JP" altLang="en-US" sz="1000" b="0">
              <a:solidFill>
                <a:srgbClr val="FF0000"/>
              </a:solidFill>
              <a:effectLst/>
              <a:latin typeface="+mn-lt"/>
              <a:ea typeface="+mn-ea"/>
              <a:cs typeface="+mn-cs"/>
            </a:rPr>
            <a:t>の</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a:t>
          </a:r>
          <a:r>
            <a:rPr kumimoji="1" lang="en-US" altLang="ja-JP" sz="1000" b="0">
              <a:solidFill>
                <a:srgbClr val="FF0000"/>
              </a:solidFill>
              <a:effectLst/>
              <a:latin typeface="+mn-lt"/>
              <a:ea typeface="+mn-ea"/>
              <a:cs typeface="+mn-cs"/>
            </a:rPr>
            <a:t>15</a:t>
          </a:r>
          <a:r>
            <a:rPr kumimoji="1" lang="ja-JP" altLang="en-US" sz="1000" b="0">
              <a:solidFill>
                <a:srgbClr val="FF0000"/>
              </a:solidFill>
              <a:effectLst/>
              <a:latin typeface="+mn-lt"/>
              <a:ea typeface="+mn-ea"/>
              <a:cs typeface="+mn-cs"/>
            </a:rPr>
            <a:t>種類となります。</a:t>
          </a:r>
          <a:endParaRPr kumimoji="1" lang="en-US" altLang="ja-JP" sz="1000" b="0">
            <a:solidFill>
              <a:srgbClr val="FF0000"/>
            </a:solidFill>
            <a:effectLst/>
            <a:latin typeface="+mn-lt"/>
            <a:ea typeface="+mn-ea"/>
            <a:cs typeface="+mn-cs"/>
          </a:endParaRPr>
        </a:p>
        <a:p>
          <a:pPr eaLnBrk="1" fontAlgn="auto" latinLnBrk="0" hangingPunct="1"/>
          <a:r>
            <a:rPr kumimoji="1" lang="ja-JP" altLang="en-US" sz="1000" b="0">
              <a:solidFill>
                <a:srgbClr val="FF0000"/>
              </a:solidFill>
              <a:effectLst/>
              <a:latin typeface="+mn-lt"/>
              <a:ea typeface="+mn-ea"/>
              <a:cs typeface="+mn-cs"/>
            </a:rPr>
            <a:t>　　</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a:t>
          </a:r>
          <a:r>
            <a:rPr kumimoji="1" lang="en-US" altLang="ja-JP" sz="1100" b="0">
              <a:solidFill>
                <a:srgbClr val="FF0000"/>
              </a:solidFill>
              <a:effectLst/>
              <a:latin typeface="+mn-lt"/>
              <a:ea typeface="+mn-ea"/>
              <a:cs typeface="+mn-cs"/>
            </a:rPr>
            <a:t>roaming_limit_name</a:t>
          </a:r>
          <a:r>
            <a:rPr kumimoji="1" lang="ja-JP" altLang="ja-JP" sz="1100" b="0">
              <a:solidFill>
                <a:srgbClr val="FF0000"/>
              </a:solidFill>
              <a:effectLst/>
              <a:latin typeface="+mn-lt"/>
              <a:ea typeface="+mn-ea"/>
              <a:cs typeface="+mn-cs"/>
            </a:rPr>
            <a:t>」（国際ローミング利用上限額）は、国際ローミングを利用しない場合は「利用しない」を選択してください。</a:t>
          </a:r>
          <a:endParaRPr lang="ja-JP" altLang="ja-JP" sz="1000">
            <a:solidFill>
              <a:srgbClr val="FF000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a:t>
          </a:r>
          <a:r>
            <a:rPr kumimoji="1" lang="en-US" altLang="ja-JP" sz="1000" b="0">
              <a:solidFill>
                <a:srgbClr val="FF0000"/>
              </a:solidFill>
              <a:effectLst/>
              <a:latin typeface="+mn-lt"/>
              <a:ea typeface="+mn-ea"/>
              <a:cs typeface="+mn-cs"/>
            </a:rPr>
            <a:t>※</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roaming_IP</a:t>
          </a:r>
          <a:r>
            <a:rPr kumimoji="1" lang="ja-JP" altLang="en-US" sz="1000" b="0">
              <a:solidFill>
                <a:srgbClr val="FF0000"/>
              </a:solidFill>
              <a:effectLst/>
              <a:latin typeface="+mn-lt"/>
              <a:ea typeface="+mn-ea"/>
              <a:cs typeface="+mn-cs"/>
            </a:rPr>
            <a:t>」（国際ローミング利用</a:t>
          </a:r>
          <a:r>
            <a:rPr kumimoji="1" lang="en-US" altLang="ja-JP" sz="1000" b="0">
              <a:solidFill>
                <a:srgbClr val="FF0000"/>
              </a:solidFill>
              <a:effectLst/>
              <a:latin typeface="+mn-lt"/>
              <a:ea typeface="+mn-ea"/>
              <a:cs typeface="+mn-cs"/>
            </a:rPr>
            <a:t>IP</a:t>
          </a:r>
          <a:r>
            <a:rPr kumimoji="1" lang="ja-JP" altLang="en-US" sz="1000" b="0">
              <a:solidFill>
                <a:srgbClr val="FF0000"/>
              </a:solidFill>
              <a:effectLst/>
              <a:latin typeface="+mn-lt"/>
              <a:ea typeface="+mn-ea"/>
              <a:cs typeface="+mn-cs"/>
            </a:rPr>
            <a:t>アドレス）は、国際ローミング利用しない場合は空欄のままにしてください。国際ローミング利用する場合で</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認証方式がコム認証の場合は入力してください。お客様</a:t>
          </a:r>
          <a:r>
            <a:rPr kumimoji="1" lang="en-US" altLang="ja-JP" sz="1000" b="0">
              <a:solidFill>
                <a:srgbClr val="FF0000"/>
              </a:solidFill>
              <a:effectLst/>
              <a:latin typeface="+mn-lt"/>
              <a:ea typeface="+mn-ea"/>
              <a:cs typeface="+mn-cs"/>
            </a:rPr>
            <a:t>Radius</a:t>
          </a:r>
          <a:r>
            <a:rPr kumimoji="1" lang="ja-JP" altLang="en-US" sz="1000" b="0">
              <a:solidFill>
                <a:srgbClr val="FF0000"/>
              </a:solidFill>
              <a:effectLst/>
              <a:latin typeface="+mn-lt"/>
              <a:ea typeface="+mn-ea"/>
              <a:cs typeface="+mn-cs"/>
            </a:rPr>
            <a:t>、</a:t>
          </a:r>
          <a:r>
            <a:rPr kumimoji="1" lang="en-US" altLang="ja-JP" sz="1000" b="0">
              <a:solidFill>
                <a:srgbClr val="FF0000"/>
              </a:solidFill>
              <a:effectLst/>
              <a:latin typeface="+mn-lt"/>
              <a:ea typeface="+mn-ea"/>
              <a:cs typeface="+mn-cs"/>
            </a:rPr>
            <a:t>MCOP</a:t>
          </a:r>
          <a:r>
            <a:rPr kumimoji="1" lang="ja-JP" altLang="en-US" sz="1000" b="0">
              <a:solidFill>
                <a:srgbClr val="FF0000"/>
              </a:solidFill>
              <a:effectLst/>
              <a:latin typeface="+mn-lt"/>
              <a:ea typeface="+mn-ea"/>
              <a:cs typeface="+mn-cs"/>
            </a:rPr>
            <a:t>オプションの場合は空欄のままにしてください。（国際ローミング利用無しの</a:t>
          </a:r>
          <a:endParaRPr kumimoji="1" lang="en-US" altLang="ja-JP" sz="1000" b="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mn-lt"/>
              <a:ea typeface="+mn-ea"/>
              <a:cs typeface="+mn-cs"/>
            </a:rPr>
            <a:t>　　　場合に記入するとセルが赤色で表示されます。）</a:t>
          </a:r>
          <a:endParaRPr kumimoji="1" lang="en-US" altLang="ja-JP" sz="1000" b="0">
            <a:solidFill>
              <a:srgbClr val="FF0000"/>
            </a:solidFill>
            <a:effectLst/>
            <a:latin typeface="+mn-lt"/>
            <a:ea typeface="+mn-ea"/>
            <a:cs typeface="+mn-cs"/>
          </a:endParaRPr>
        </a:p>
      </xdr:txBody>
    </xdr:sp>
    <xdr:clientData/>
  </xdr:twoCellAnchor>
  <xdr:twoCellAnchor>
    <xdr:from>
      <xdr:col>1</xdr:col>
      <xdr:colOff>498660</xdr:colOff>
      <xdr:row>82</xdr:row>
      <xdr:rowOff>116542</xdr:rowOff>
    </xdr:from>
    <xdr:to>
      <xdr:col>15</xdr:col>
      <xdr:colOff>182880</xdr:colOff>
      <xdr:row>86</xdr:row>
      <xdr:rowOff>68916</xdr:rowOff>
    </xdr:to>
    <xdr:sp macro="" textlink="">
      <xdr:nvSpPr>
        <xdr:cNvPr id="6" name="正方形/長方形 5">
          <a:extLst>
            <a:ext uri="{FF2B5EF4-FFF2-40B4-BE49-F238E27FC236}">
              <a16:creationId xmlns:a16="http://schemas.microsoft.com/office/drawing/2014/main" id="{C0D5B512-8399-450C-B7F3-30769D4FB84B}"/>
            </a:ext>
          </a:extLst>
        </xdr:cNvPr>
        <xdr:cNvSpPr/>
      </xdr:nvSpPr>
      <xdr:spPr>
        <a:xfrm>
          <a:off x="681540" y="14030662"/>
          <a:ext cx="8218620" cy="62293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t>③ファイルのアップロード</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t>　作成した</a:t>
          </a:r>
          <a:r>
            <a:rPr kumimoji="1" lang="en-US" altLang="ja-JP" sz="1100" b="0"/>
            <a:t>CSV</a:t>
          </a:r>
          <a:r>
            <a:rPr kumimoji="1" lang="ja-JP" altLang="en-US" sz="1100" b="0"/>
            <a:t>ファイルをポータル画面からアップロードします。</a:t>
          </a:r>
          <a:endParaRPr kumimoji="1" lang="en-US" altLang="ja-JP" sz="1100" b="0"/>
        </a:p>
      </xdr:txBody>
    </xdr:sp>
    <xdr:clientData/>
  </xdr:twoCellAnchor>
  <xdr:twoCellAnchor>
    <xdr:from>
      <xdr:col>7</xdr:col>
      <xdr:colOff>42023</xdr:colOff>
      <xdr:row>27</xdr:row>
      <xdr:rowOff>36981</xdr:rowOff>
    </xdr:from>
    <xdr:to>
      <xdr:col>9</xdr:col>
      <xdr:colOff>276786</xdr:colOff>
      <xdr:row>28</xdr:row>
      <xdr:rowOff>148591</xdr:rowOff>
    </xdr:to>
    <xdr:sp macro="" textlink="">
      <xdr:nvSpPr>
        <xdr:cNvPr id="7" name="正方形/長方形 6">
          <a:extLst>
            <a:ext uri="{FF2B5EF4-FFF2-40B4-BE49-F238E27FC236}">
              <a16:creationId xmlns:a16="http://schemas.microsoft.com/office/drawing/2014/main" id="{20CE897C-24A1-45A5-AEB4-2F34BF8DA1F2}"/>
            </a:ext>
          </a:extLst>
        </xdr:cNvPr>
        <xdr:cNvSpPr/>
      </xdr:nvSpPr>
      <xdr:spPr>
        <a:xfrm>
          <a:off x="3882503" y="4563261"/>
          <a:ext cx="1453963" cy="27925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en-US" altLang="ja-JP" sz="1100"/>
            <a:t>CSV</a:t>
          </a:r>
          <a:r>
            <a:rPr kumimoji="1" lang="ja-JP" altLang="en-US" sz="1100"/>
            <a:t>項目入力例</a:t>
          </a:r>
          <a:endParaRPr kumimoji="1" lang="en-US" altLang="ja-JP" sz="1100"/>
        </a:p>
      </xdr:txBody>
    </xdr:sp>
    <xdr:clientData/>
  </xdr:twoCellAnchor>
  <xdr:twoCellAnchor editAs="oneCell">
    <xdr:from>
      <xdr:col>2</xdr:col>
      <xdr:colOff>481141</xdr:colOff>
      <xdr:row>28</xdr:row>
      <xdr:rowOff>152400</xdr:rowOff>
    </xdr:from>
    <xdr:to>
      <xdr:col>14</xdr:col>
      <xdr:colOff>114023</xdr:colOff>
      <xdr:row>45</xdr:row>
      <xdr:rowOff>15240</xdr:rowOff>
    </xdr:to>
    <xdr:pic>
      <xdr:nvPicPr>
        <xdr:cNvPr id="8" name="図 7">
          <a:extLst>
            <a:ext uri="{FF2B5EF4-FFF2-40B4-BE49-F238E27FC236}">
              <a16:creationId xmlns:a16="http://schemas.microsoft.com/office/drawing/2014/main" id="{BAAAD16D-9018-4D9F-B149-3D3921AB292D}"/>
            </a:ext>
          </a:extLst>
        </xdr:cNvPr>
        <xdr:cNvPicPr>
          <a:picLocks noChangeAspect="1"/>
        </xdr:cNvPicPr>
      </xdr:nvPicPr>
      <xdr:blipFill rotWithShape="1">
        <a:blip xmlns:r="http://schemas.openxmlformats.org/officeDocument/2006/relationships" r:embed="rId1"/>
        <a:srcRect t="5870"/>
        <a:stretch/>
      </xdr:blipFill>
      <xdr:spPr>
        <a:xfrm>
          <a:off x="1273621" y="4846320"/>
          <a:ext cx="6948082" cy="2712720"/>
        </a:xfrm>
        <a:prstGeom prst="rect">
          <a:avLst/>
        </a:prstGeom>
      </xdr:spPr>
    </xdr:pic>
    <xdr:clientData/>
  </xdr:twoCellAnchor>
  <xdr:twoCellAnchor editAs="oneCell">
    <xdr:from>
      <xdr:col>5</xdr:col>
      <xdr:colOff>106680</xdr:colOff>
      <xdr:row>53</xdr:row>
      <xdr:rowOff>45720</xdr:rowOff>
    </xdr:from>
    <xdr:to>
      <xdr:col>10</xdr:col>
      <xdr:colOff>520545</xdr:colOff>
      <xdr:row>66</xdr:row>
      <xdr:rowOff>38100</xdr:rowOff>
    </xdr:to>
    <xdr:pic>
      <xdr:nvPicPr>
        <xdr:cNvPr id="9" name="図 8">
          <a:extLst>
            <a:ext uri="{FF2B5EF4-FFF2-40B4-BE49-F238E27FC236}">
              <a16:creationId xmlns:a16="http://schemas.microsoft.com/office/drawing/2014/main" id="{21BCB2A0-F1E3-40B1-83C2-724BD9F487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27960" y="9098280"/>
          <a:ext cx="3461865" cy="2171700"/>
        </a:xfrm>
        <a:prstGeom prst="rect">
          <a:avLst/>
        </a:prstGeom>
      </xdr:spPr>
    </xdr:pic>
    <xdr:clientData/>
  </xdr:twoCellAnchor>
  <xdr:twoCellAnchor>
    <xdr:from>
      <xdr:col>5</xdr:col>
      <xdr:colOff>196215</xdr:colOff>
      <xdr:row>62</xdr:row>
      <xdr:rowOff>114300</xdr:rowOff>
    </xdr:from>
    <xdr:to>
      <xdr:col>10</xdr:col>
      <xdr:colOff>596265</xdr:colOff>
      <xdr:row>63</xdr:row>
      <xdr:rowOff>137160</xdr:rowOff>
    </xdr:to>
    <xdr:sp macro="" textlink="">
      <xdr:nvSpPr>
        <xdr:cNvPr id="10" name="角丸四角形 3">
          <a:extLst>
            <a:ext uri="{FF2B5EF4-FFF2-40B4-BE49-F238E27FC236}">
              <a16:creationId xmlns:a16="http://schemas.microsoft.com/office/drawing/2014/main" id="{C46FA66F-15FC-4FD1-8233-0713C371C258}"/>
            </a:ext>
          </a:extLst>
        </xdr:cNvPr>
        <xdr:cNvSpPr/>
      </xdr:nvSpPr>
      <xdr:spPr>
        <a:xfrm>
          <a:off x="2817495" y="10675620"/>
          <a:ext cx="3448050" cy="190500"/>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175261</xdr:colOff>
      <xdr:row>69</xdr:row>
      <xdr:rowOff>15241</xdr:rowOff>
    </xdr:from>
    <xdr:to>
      <xdr:col>12</xdr:col>
      <xdr:colOff>434341</xdr:colOff>
      <xdr:row>75</xdr:row>
      <xdr:rowOff>113463</xdr:rowOff>
    </xdr:to>
    <xdr:pic>
      <xdr:nvPicPr>
        <xdr:cNvPr id="11" name="図 10">
          <a:extLst>
            <a:ext uri="{FF2B5EF4-FFF2-40B4-BE49-F238E27FC236}">
              <a16:creationId xmlns:a16="http://schemas.microsoft.com/office/drawing/2014/main" id="{20B8C07A-8F74-413A-A07F-E3D158813D8D}"/>
            </a:ext>
          </a:extLst>
        </xdr:cNvPr>
        <xdr:cNvPicPr>
          <a:picLocks noChangeAspect="1"/>
        </xdr:cNvPicPr>
      </xdr:nvPicPr>
      <xdr:blipFill>
        <a:blip xmlns:r="http://schemas.openxmlformats.org/officeDocument/2006/relationships" r:embed="rId3"/>
        <a:stretch>
          <a:fillRect/>
        </a:stretch>
      </xdr:blipFill>
      <xdr:spPr>
        <a:xfrm>
          <a:off x="1577341" y="11750041"/>
          <a:ext cx="5745480" cy="1104062"/>
        </a:xfrm>
        <a:prstGeom prst="rect">
          <a:avLst/>
        </a:prstGeom>
      </xdr:spPr>
    </xdr:pic>
    <xdr:clientData/>
  </xdr:twoCellAnchor>
  <xdr:twoCellAnchor>
    <xdr:from>
      <xdr:col>6</xdr:col>
      <xdr:colOff>533400</xdr:colOff>
      <xdr:row>74</xdr:row>
      <xdr:rowOff>1126</xdr:rowOff>
    </xdr:from>
    <xdr:to>
      <xdr:col>7</xdr:col>
      <xdr:colOff>586740</xdr:colOff>
      <xdr:row>75</xdr:row>
      <xdr:rowOff>60960</xdr:rowOff>
    </xdr:to>
    <xdr:sp macro="" textlink="">
      <xdr:nvSpPr>
        <xdr:cNvPr id="12" name="角丸四角形 19">
          <a:extLst>
            <a:ext uri="{FF2B5EF4-FFF2-40B4-BE49-F238E27FC236}">
              <a16:creationId xmlns:a16="http://schemas.microsoft.com/office/drawing/2014/main" id="{B3CC41E9-F942-4343-8A31-7A62BEFC5222}"/>
            </a:ext>
          </a:extLst>
        </xdr:cNvPr>
        <xdr:cNvSpPr/>
      </xdr:nvSpPr>
      <xdr:spPr>
        <a:xfrm>
          <a:off x="3764280" y="12574126"/>
          <a:ext cx="662940" cy="22747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116541</xdr:colOff>
      <xdr:row>2</xdr:row>
      <xdr:rowOff>62752</xdr:rowOff>
    </xdr:from>
    <xdr:to>
      <xdr:col>6</xdr:col>
      <xdr:colOff>528918</xdr:colOff>
      <xdr:row>6</xdr:row>
      <xdr:rowOff>107575</xdr:rowOff>
    </xdr:to>
    <xdr:sp macro="" textlink="">
      <xdr:nvSpPr>
        <xdr:cNvPr id="2" name="テキスト ボックス 1">
          <a:extLst>
            <a:ext uri="{FF2B5EF4-FFF2-40B4-BE49-F238E27FC236}">
              <a16:creationId xmlns:a16="http://schemas.microsoft.com/office/drawing/2014/main" id="{56AC29A0-A03E-4CC5-8481-013C173F1F1E}"/>
            </a:ext>
          </a:extLst>
        </xdr:cNvPr>
        <xdr:cNvSpPr txBox="1"/>
      </xdr:nvSpPr>
      <xdr:spPr>
        <a:xfrm>
          <a:off x="7117976" y="403411"/>
          <a:ext cx="4034118" cy="7530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2019</a:t>
          </a:r>
          <a:r>
            <a:rPr kumimoji="1" lang="ja-JP" altLang="en-US" sz="1200"/>
            <a:t>年</a:t>
          </a:r>
          <a:r>
            <a:rPr kumimoji="1" lang="en-US" altLang="ja-JP" sz="1200"/>
            <a:t>4</a:t>
          </a:r>
          <a:r>
            <a:rPr kumimoji="1" lang="ja-JP" altLang="en-US" sz="1200"/>
            <a:t>月</a:t>
          </a:r>
          <a:r>
            <a:rPr kumimoji="1" lang="en-US" altLang="ja-JP" sz="1200"/>
            <a:t>1</a:t>
          </a:r>
          <a:r>
            <a:rPr kumimoji="1" lang="ja-JP" altLang="en-US" sz="1200"/>
            <a:t>日より提供終了</a:t>
          </a:r>
        </a:p>
      </xdr:txBody>
    </xdr:sp>
    <xdr:clientData/>
  </xdr:twoCellAnchor>
  <xdr:twoCellAnchor>
    <xdr:from>
      <xdr:col>5</xdr:col>
      <xdr:colOff>116541</xdr:colOff>
      <xdr:row>23</xdr:row>
      <xdr:rowOff>62753</xdr:rowOff>
    </xdr:from>
    <xdr:to>
      <xdr:col>6</xdr:col>
      <xdr:colOff>528918</xdr:colOff>
      <xdr:row>26</xdr:row>
      <xdr:rowOff>89646</xdr:rowOff>
    </xdr:to>
    <xdr:sp macro="" textlink="">
      <xdr:nvSpPr>
        <xdr:cNvPr id="3" name="テキスト ボックス 2">
          <a:extLst>
            <a:ext uri="{FF2B5EF4-FFF2-40B4-BE49-F238E27FC236}">
              <a16:creationId xmlns:a16="http://schemas.microsoft.com/office/drawing/2014/main" id="{FEFCA119-9A11-4418-9902-85DB9BC45D41}"/>
            </a:ext>
          </a:extLst>
        </xdr:cNvPr>
        <xdr:cNvSpPr txBox="1"/>
      </xdr:nvSpPr>
      <xdr:spPr>
        <a:xfrm>
          <a:off x="7117976" y="3227294"/>
          <a:ext cx="4034118" cy="5378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2019</a:t>
          </a:r>
          <a:r>
            <a:rPr kumimoji="1" lang="ja-JP" altLang="en-US" sz="1200"/>
            <a:t>年</a:t>
          </a:r>
          <a:r>
            <a:rPr kumimoji="1" lang="en-US" altLang="ja-JP" sz="1200"/>
            <a:t>4</a:t>
          </a:r>
          <a:r>
            <a:rPr kumimoji="1" lang="ja-JP" altLang="en-US" sz="1200"/>
            <a:t>月</a:t>
          </a:r>
          <a:r>
            <a:rPr kumimoji="1" lang="en-US" altLang="ja-JP" sz="1200"/>
            <a:t>1</a:t>
          </a:r>
          <a:r>
            <a:rPr kumimoji="1" lang="ja-JP" altLang="en-US" sz="1200"/>
            <a:t>日より提供終了</a:t>
          </a:r>
        </a:p>
      </xdr:txBody>
    </xdr:sp>
    <xdr:clientData/>
  </xdr:twoCellAnchor>
  <xdr:twoCellAnchor>
    <xdr:from>
      <xdr:col>5</xdr:col>
      <xdr:colOff>134470</xdr:colOff>
      <xdr:row>27</xdr:row>
      <xdr:rowOff>53788</xdr:rowOff>
    </xdr:from>
    <xdr:to>
      <xdr:col>6</xdr:col>
      <xdr:colOff>546847</xdr:colOff>
      <xdr:row>28</xdr:row>
      <xdr:rowOff>125506</xdr:rowOff>
    </xdr:to>
    <xdr:sp macro="" textlink="">
      <xdr:nvSpPr>
        <xdr:cNvPr id="4" name="テキスト ボックス 3">
          <a:extLst>
            <a:ext uri="{FF2B5EF4-FFF2-40B4-BE49-F238E27FC236}">
              <a16:creationId xmlns:a16="http://schemas.microsoft.com/office/drawing/2014/main" id="{0C1AA512-8D97-4CA5-9566-A440EA767B51}"/>
            </a:ext>
          </a:extLst>
        </xdr:cNvPr>
        <xdr:cNvSpPr txBox="1"/>
      </xdr:nvSpPr>
      <xdr:spPr>
        <a:xfrm>
          <a:off x="7135905" y="3558988"/>
          <a:ext cx="4034118" cy="2420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2019</a:t>
          </a:r>
          <a:r>
            <a:rPr kumimoji="1" lang="ja-JP" altLang="en-US" sz="1200"/>
            <a:t>年</a:t>
          </a:r>
          <a:r>
            <a:rPr kumimoji="1" lang="en-US" altLang="ja-JP" sz="1200"/>
            <a:t>11</a:t>
          </a:r>
          <a:r>
            <a:rPr kumimoji="1" lang="ja-JP" altLang="en-US" sz="1200"/>
            <a:t>月より在庫限り</a:t>
          </a:r>
        </a:p>
      </xdr:txBody>
    </xdr:sp>
    <xdr:clientData/>
  </xdr:twoCellAnchor>
  <xdr:twoCellAnchor>
    <xdr:from>
      <xdr:col>1</xdr:col>
      <xdr:colOff>98611</xdr:colOff>
      <xdr:row>42</xdr:row>
      <xdr:rowOff>62753</xdr:rowOff>
    </xdr:from>
    <xdr:to>
      <xdr:col>2</xdr:col>
      <xdr:colOff>1066800</xdr:colOff>
      <xdr:row>49</xdr:row>
      <xdr:rowOff>71717</xdr:rowOff>
    </xdr:to>
    <xdr:sp macro="" textlink="">
      <xdr:nvSpPr>
        <xdr:cNvPr id="5" name="テキスト ボックス 4">
          <a:extLst>
            <a:ext uri="{FF2B5EF4-FFF2-40B4-BE49-F238E27FC236}">
              <a16:creationId xmlns:a16="http://schemas.microsoft.com/office/drawing/2014/main" id="{1B663DBD-9234-4F07-838D-0E22845D0C0A}"/>
            </a:ext>
          </a:extLst>
        </xdr:cNvPr>
        <xdr:cNvSpPr txBox="1"/>
      </xdr:nvSpPr>
      <xdr:spPr>
        <a:xfrm>
          <a:off x="259976" y="4249271"/>
          <a:ext cx="4034118" cy="12012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2020</a:t>
          </a:r>
          <a:r>
            <a:rPr kumimoji="1" lang="ja-JP" altLang="en-US" sz="1200"/>
            <a:t>年</a:t>
          </a:r>
          <a:r>
            <a:rPr kumimoji="1" lang="en-US" altLang="ja-JP" sz="1200"/>
            <a:t>3</a:t>
          </a:r>
          <a:r>
            <a:rPr kumimoji="1" lang="ja-JP" altLang="en-US" sz="1200"/>
            <a:t>月</a:t>
          </a:r>
          <a:r>
            <a:rPr kumimoji="1" lang="en-US" altLang="ja-JP" sz="1200"/>
            <a:t>31</a:t>
          </a:r>
          <a:r>
            <a:rPr kumimoji="1" lang="ja-JP" altLang="en-US" sz="1200"/>
            <a:t>日　新規販売停止</a:t>
          </a:r>
        </a:p>
      </xdr:txBody>
    </xdr:sp>
    <xdr:clientData/>
  </xdr:twoCellAnchor>
  <xdr:twoCellAnchor>
    <xdr:from>
      <xdr:col>5</xdr:col>
      <xdr:colOff>135467</xdr:colOff>
      <xdr:row>29</xdr:row>
      <xdr:rowOff>50801</xdr:rowOff>
    </xdr:from>
    <xdr:to>
      <xdr:col>6</xdr:col>
      <xdr:colOff>547844</xdr:colOff>
      <xdr:row>30</xdr:row>
      <xdr:rowOff>122520</xdr:rowOff>
    </xdr:to>
    <xdr:sp macro="" textlink="">
      <xdr:nvSpPr>
        <xdr:cNvPr id="6" name="テキスト ボックス 5">
          <a:extLst>
            <a:ext uri="{FF2B5EF4-FFF2-40B4-BE49-F238E27FC236}">
              <a16:creationId xmlns:a16="http://schemas.microsoft.com/office/drawing/2014/main" id="{505CB753-9871-4D6E-A46F-37348BEB25E2}"/>
            </a:ext>
          </a:extLst>
        </xdr:cNvPr>
        <xdr:cNvSpPr txBox="1"/>
      </xdr:nvSpPr>
      <xdr:spPr>
        <a:xfrm>
          <a:off x="7137400" y="4038601"/>
          <a:ext cx="4036111" cy="2410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2021</a:t>
          </a:r>
          <a:r>
            <a:rPr kumimoji="1" lang="ja-JP" altLang="en-US" sz="1200"/>
            <a:t>年</a:t>
          </a:r>
          <a:r>
            <a:rPr kumimoji="1" lang="en-US" altLang="ja-JP" sz="1200"/>
            <a:t>4</a:t>
          </a:r>
          <a:r>
            <a:rPr kumimoji="1" lang="ja-JP" altLang="en-US" sz="1200"/>
            <a:t>月</a:t>
          </a:r>
          <a:r>
            <a:rPr kumimoji="1" lang="en-US" altLang="ja-JP" sz="1200"/>
            <a:t>1</a:t>
          </a:r>
          <a:r>
            <a:rPr kumimoji="1" lang="ja-JP" altLang="en-US" sz="1200"/>
            <a:t>日より提供終了</a:t>
          </a:r>
        </a:p>
      </xdr:txBody>
    </xdr:sp>
    <xdr:clientData/>
  </xdr:twoCellAnchor>
  <xdr:twoCellAnchor>
    <xdr:from>
      <xdr:col>5</xdr:col>
      <xdr:colOff>93134</xdr:colOff>
      <xdr:row>67</xdr:row>
      <xdr:rowOff>76200</xdr:rowOff>
    </xdr:from>
    <xdr:to>
      <xdr:col>8</xdr:col>
      <xdr:colOff>829734</xdr:colOff>
      <xdr:row>86</xdr:row>
      <xdr:rowOff>42334</xdr:rowOff>
    </xdr:to>
    <xdr:sp macro="" textlink="">
      <xdr:nvSpPr>
        <xdr:cNvPr id="7" name="テキスト ボックス 6">
          <a:extLst>
            <a:ext uri="{FF2B5EF4-FFF2-40B4-BE49-F238E27FC236}">
              <a16:creationId xmlns:a16="http://schemas.microsoft.com/office/drawing/2014/main" id="{C789F610-6D79-426D-8E75-2965F5C03CFA}"/>
            </a:ext>
          </a:extLst>
        </xdr:cNvPr>
        <xdr:cNvSpPr txBox="1"/>
      </xdr:nvSpPr>
      <xdr:spPr>
        <a:xfrm>
          <a:off x="7095067" y="11684000"/>
          <a:ext cx="6172200" cy="31834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2024</a:t>
          </a:r>
          <a:r>
            <a:rPr kumimoji="1" lang="ja-JP" altLang="en-US" sz="1200"/>
            <a:t>年</a:t>
          </a:r>
          <a:r>
            <a:rPr kumimoji="1" lang="en-US" altLang="ja-JP" sz="1200"/>
            <a:t>8</a:t>
          </a:r>
          <a:r>
            <a:rPr kumimoji="1" lang="ja-JP" altLang="en-US" sz="1200"/>
            <a:t>月</a:t>
          </a:r>
          <a:r>
            <a:rPr kumimoji="1" lang="en-US" altLang="ja-JP" sz="1200"/>
            <a:t>31</a:t>
          </a:r>
          <a:r>
            <a:rPr kumimoji="1" lang="ja-JP" altLang="en-US" sz="1200"/>
            <a:t>日　標準、</a:t>
          </a:r>
          <a:r>
            <a:rPr kumimoji="1" lang="en-US" altLang="ja-JP" sz="1200"/>
            <a:t>micro</a:t>
          </a:r>
          <a:r>
            <a:rPr kumimoji="1" lang="ja-JP" altLang="en-US" sz="1200"/>
            <a:t>、</a:t>
          </a:r>
          <a:r>
            <a:rPr kumimoji="1" lang="en-US" altLang="ja-JP" sz="1200"/>
            <a:t>nanoSIM</a:t>
          </a:r>
          <a:r>
            <a:rPr kumimoji="1" lang="ja-JP" altLang="en-US" sz="1200"/>
            <a:t>提供終了</a:t>
          </a:r>
        </a:p>
      </xdr:txBody>
    </xdr:sp>
    <xdr:clientData/>
  </xdr:twoCellAnchor>
  <xdr:twoCellAnchor>
    <xdr:from>
      <xdr:col>5</xdr:col>
      <xdr:colOff>93134</xdr:colOff>
      <xdr:row>31</xdr:row>
      <xdr:rowOff>67734</xdr:rowOff>
    </xdr:from>
    <xdr:to>
      <xdr:col>6</xdr:col>
      <xdr:colOff>601133</xdr:colOff>
      <xdr:row>34</xdr:row>
      <xdr:rowOff>110066</xdr:rowOff>
    </xdr:to>
    <xdr:sp macro="" textlink="">
      <xdr:nvSpPr>
        <xdr:cNvPr id="8" name="テキスト ボックス 7">
          <a:extLst>
            <a:ext uri="{FF2B5EF4-FFF2-40B4-BE49-F238E27FC236}">
              <a16:creationId xmlns:a16="http://schemas.microsoft.com/office/drawing/2014/main" id="{CAC5ACB0-4F2B-4A77-BA24-0E8CB3BA8608}"/>
            </a:ext>
          </a:extLst>
        </xdr:cNvPr>
        <xdr:cNvSpPr txBox="1"/>
      </xdr:nvSpPr>
      <xdr:spPr>
        <a:xfrm>
          <a:off x="7095067" y="5410201"/>
          <a:ext cx="4487333" cy="5503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ysClr val="windowText" lastClr="000000"/>
              </a:solidFill>
            </a:rPr>
            <a:t>2024</a:t>
          </a:r>
          <a:r>
            <a:rPr kumimoji="1" lang="ja-JP" altLang="en-US" sz="1200">
              <a:solidFill>
                <a:sysClr val="windowText" lastClr="000000"/>
              </a:solidFill>
            </a:rPr>
            <a:t>年</a:t>
          </a:r>
          <a:r>
            <a:rPr kumimoji="1" lang="en-US" altLang="ja-JP" sz="1200">
              <a:solidFill>
                <a:sysClr val="windowText" lastClr="000000"/>
              </a:solidFill>
            </a:rPr>
            <a:t>11</a:t>
          </a:r>
          <a:r>
            <a:rPr kumimoji="1" lang="ja-JP" altLang="en-US" sz="1200">
              <a:solidFill>
                <a:sysClr val="windowText" lastClr="000000"/>
              </a:solidFill>
            </a:rPr>
            <a:t>月</a:t>
          </a:r>
          <a:r>
            <a:rPr kumimoji="1" lang="en-US" altLang="ja-JP" sz="1200">
              <a:solidFill>
                <a:sysClr val="windowText" lastClr="000000"/>
              </a:solidFill>
            </a:rPr>
            <a:t>1</a:t>
          </a:r>
          <a:r>
            <a:rPr kumimoji="1" lang="ja-JP" altLang="en-US" sz="1200">
              <a:solidFill>
                <a:sysClr val="windowText" lastClr="000000"/>
              </a:solidFill>
            </a:rPr>
            <a:t>日より在庫限り</a:t>
          </a:r>
        </a:p>
      </xdr:txBody>
    </xdr:sp>
    <xdr:clientData/>
  </xdr:twoCellAnchor>
  <xdr:twoCellAnchor>
    <xdr:from>
      <xdr:col>5</xdr:col>
      <xdr:colOff>101600</xdr:colOff>
      <xdr:row>87</xdr:row>
      <xdr:rowOff>67734</xdr:rowOff>
    </xdr:from>
    <xdr:to>
      <xdr:col>8</xdr:col>
      <xdr:colOff>787400</xdr:colOff>
      <xdr:row>90</xdr:row>
      <xdr:rowOff>110066</xdr:rowOff>
    </xdr:to>
    <xdr:sp macro="" textlink="">
      <xdr:nvSpPr>
        <xdr:cNvPr id="9" name="テキスト ボックス 8">
          <a:extLst>
            <a:ext uri="{FF2B5EF4-FFF2-40B4-BE49-F238E27FC236}">
              <a16:creationId xmlns:a16="http://schemas.microsoft.com/office/drawing/2014/main" id="{5696C42D-BCA8-4172-A9C5-F43B0477930F}"/>
            </a:ext>
          </a:extLst>
        </xdr:cNvPr>
        <xdr:cNvSpPr txBox="1"/>
      </xdr:nvSpPr>
      <xdr:spPr>
        <a:xfrm>
          <a:off x="7103533" y="14384867"/>
          <a:ext cx="6121400" cy="5503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ysClr val="windowText" lastClr="000000"/>
              </a:solidFill>
            </a:rPr>
            <a:t>2024</a:t>
          </a:r>
          <a:r>
            <a:rPr kumimoji="1" lang="ja-JP" altLang="en-US" sz="1200">
              <a:solidFill>
                <a:sysClr val="windowText" lastClr="000000"/>
              </a:solidFill>
            </a:rPr>
            <a:t>年</a:t>
          </a:r>
          <a:r>
            <a:rPr kumimoji="1" lang="en-US" altLang="ja-JP" sz="1200">
              <a:solidFill>
                <a:sysClr val="windowText" lastClr="000000"/>
              </a:solidFill>
            </a:rPr>
            <a:t>11</a:t>
          </a:r>
          <a:r>
            <a:rPr kumimoji="1" lang="ja-JP" altLang="en-US" sz="1200">
              <a:solidFill>
                <a:sysClr val="windowText" lastClr="000000"/>
              </a:solidFill>
            </a:rPr>
            <a:t>月</a:t>
          </a:r>
          <a:r>
            <a:rPr kumimoji="1" lang="en-US" altLang="ja-JP" sz="1200">
              <a:solidFill>
                <a:sysClr val="windowText" lastClr="000000"/>
              </a:solidFill>
            </a:rPr>
            <a:t>1</a:t>
          </a:r>
          <a:r>
            <a:rPr kumimoji="1" lang="ja-JP" altLang="en-US" sz="1200">
              <a:solidFill>
                <a:sysClr val="windowText" lastClr="000000"/>
              </a:solidFill>
            </a:rPr>
            <a:t>日より在庫限り</a:t>
          </a:r>
        </a:p>
      </xdr:txBody>
    </xdr:sp>
    <xdr:clientData/>
  </xdr:twoCellAnchor>
  <xdr:twoCellAnchor>
    <xdr:from>
      <xdr:col>5</xdr:col>
      <xdr:colOff>110067</xdr:colOff>
      <xdr:row>34</xdr:row>
      <xdr:rowOff>160866</xdr:rowOff>
    </xdr:from>
    <xdr:to>
      <xdr:col>6</xdr:col>
      <xdr:colOff>618066</xdr:colOff>
      <xdr:row>36</xdr:row>
      <xdr:rowOff>8467</xdr:rowOff>
    </xdr:to>
    <xdr:sp macro="" textlink="">
      <xdr:nvSpPr>
        <xdr:cNvPr id="10" name="テキスト ボックス 9">
          <a:extLst>
            <a:ext uri="{FF2B5EF4-FFF2-40B4-BE49-F238E27FC236}">
              <a16:creationId xmlns:a16="http://schemas.microsoft.com/office/drawing/2014/main" id="{BD51E306-E589-4CB9-AEE4-557BD925FD19}"/>
            </a:ext>
          </a:extLst>
        </xdr:cNvPr>
        <xdr:cNvSpPr txBox="1"/>
      </xdr:nvSpPr>
      <xdr:spPr>
        <a:xfrm>
          <a:off x="7112000" y="6011333"/>
          <a:ext cx="4487333" cy="1862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ysClr val="windowText" lastClr="000000"/>
              </a:solidFill>
            </a:rPr>
            <a:t>2025</a:t>
          </a:r>
          <a:r>
            <a:rPr kumimoji="1" lang="ja-JP" altLang="en-US" sz="1200">
              <a:solidFill>
                <a:sysClr val="windowText" lastClr="000000"/>
              </a:solidFill>
            </a:rPr>
            <a:t>年</a:t>
          </a:r>
          <a:r>
            <a:rPr kumimoji="1" lang="en-US" altLang="ja-JP" sz="1200">
              <a:solidFill>
                <a:sysClr val="windowText" lastClr="000000"/>
              </a:solidFill>
            </a:rPr>
            <a:t>4</a:t>
          </a:r>
          <a:r>
            <a:rPr kumimoji="1" lang="ja-JP" altLang="en-US" sz="1200">
              <a:solidFill>
                <a:sysClr val="windowText" lastClr="000000"/>
              </a:solidFill>
            </a:rPr>
            <a:t>月</a:t>
          </a:r>
          <a:r>
            <a:rPr kumimoji="1" lang="en-US" altLang="ja-JP" sz="1200">
              <a:solidFill>
                <a:sysClr val="windowText" lastClr="000000"/>
              </a:solidFill>
            </a:rPr>
            <a:t>7</a:t>
          </a:r>
          <a:r>
            <a:rPr kumimoji="1" lang="ja-JP" altLang="en-US" sz="1200">
              <a:solidFill>
                <a:sysClr val="windowText" lastClr="000000"/>
              </a:solidFill>
            </a:rPr>
            <a:t>日より在庫限り</a:t>
          </a:r>
        </a:p>
      </xdr:txBody>
    </xdr:sp>
    <xdr:clientData/>
  </xdr:twoCellAnchor>
  <xdr:twoCellAnchor>
    <xdr:from>
      <xdr:col>5</xdr:col>
      <xdr:colOff>135467</xdr:colOff>
      <xdr:row>91</xdr:row>
      <xdr:rowOff>8468</xdr:rowOff>
    </xdr:from>
    <xdr:to>
      <xdr:col>8</xdr:col>
      <xdr:colOff>728134</xdr:colOff>
      <xdr:row>91</xdr:row>
      <xdr:rowOff>160867</xdr:rowOff>
    </xdr:to>
    <xdr:sp macro="" textlink="">
      <xdr:nvSpPr>
        <xdr:cNvPr id="12" name="テキスト ボックス 11">
          <a:extLst>
            <a:ext uri="{FF2B5EF4-FFF2-40B4-BE49-F238E27FC236}">
              <a16:creationId xmlns:a16="http://schemas.microsoft.com/office/drawing/2014/main" id="{67AB7933-C40E-4594-8B2D-B2D1A48FED38}"/>
            </a:ext>
          </a:extLst>
        </xdr:cNvPr>
        <xdr:cNvSpPr txBox="1"/>
      </xdr:nvSpPr>
      <xdr:spPr>
        <a:xfrm>
          <a:off x="7137400" y="14156268"/>
          <a:ext cx="6028267" cy="1523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ysClr val="windowText" lastClr="000000"/>
              </a:solidFill>
            </a:rPr>
            <a:t>2025</a:t>
          </a:r>
          <a:r>
            <a:rPr kumimoji="1" lang="ja-JP" altLang="en-US" sz="1200">
              <a:solidFill>
                <a:sysClr val="windowText" lastClr="000000"/>
              </a:solidFill>
            </a:rPr>
            <a:t>年</a:t>
          </a:r>
          <a:r>
            <a:rPr kumimoji="1" lang="en-US" altLang="ja-JP" sz="1200">
              <a:solidFill>
                <a:sysClr val="windowText" lastClr="000000"/>
              </a:solidFill>
            </a:rPr>
            <a:t>4</a:t>
          </a:r>
          <a:r>
            <a:rPr kumimoji="1" lang="ja-JP" altLang="en-US" sz="1200">
              <a:solidFill>
                <a:sysClr val="windowText" lastClr="000000"/>
              </a:solidFill>
            </a:rPr>
            <a:t>月</a:t>
          </a:r>
          <a:r>
            <a:rPr kumimoji="1" lang="en-US" altLang="ja-JP" sz="1200">
              <a:solidFill>
                <a:sysClr val="windowText" lastClr="000000"/>
              </a:solidFill>
            </a:rPr>
            <a:t>7</a:t>
          </a:r>
          <a:r>
            <a:rPr kumimoji="1" lang="ja-JP" altLang="en-US" sz="1200">
              <a:solidFill>
                <a:sysClr val="windowText" lastClr="000000"/>
              </a:solidFill>
            </a:rPr>
            <a:t>日より在庫限り</a:t>
          </a:r>
        </a:p>
      </xdr:txBody>
    </xdr:sp>
    <xdr:clientData/>
  </xdr:twoCellAnchor>
  <xdr:twoCellAnchor>
    <xdr:from>
      <xdr:col>5</xdr:col>
      <xdr:colOff>169334</xdr:colOff>
      <xdr:row>36</xdr:row>
      <xdr:rowOff>126999</xdr:rowOff>
    </xdr:from>
    <xdr:to>
      <xdr:col>6</xdr:col>
      <xdr:colOff>677333</xdr:colOff>
      <xdr:row>39</xdr:row>
      <xdr:rowOff>93132</xdr:rowOff>
    </xdr:to>
    <xdr:sp macro="" textlink="">
      <xdr:nvSpPr>
        <xdr:cNvPr id="11" name="テキスト ボックス 10">
          <a:extLst>
            <a:ext uri="{FF2B5EF4-FFF2-40B4-BE49-F238E27FC236}">
              <a16:creationId xmlns:a16="http://schemas.microsoft.com/office/drawing/2014/main" id="{17F5EE14-2285-490D-AC00-4D212D7A0C32}"/>
            </a:ext>
          </a:extLst>
        </xdr:cNvPr>
        <xdr:cNvSpPr txBox="1"/>
      </xdr:nvSpPr>
      <xdr:spPr>
        <a:xfrm>
          <a:off x="7171267" y="5638799"/>
          <a:ext cx="4487333" cy="4741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rgbClr val="FF0000"/>
              </a:solidFill>
            </a:rPr>
            <a:t>2025</a:t>
          </a:r>
          <a:r>
            <a:rPr kumimoji="1" lang="ja-JP" altLang="en-US" sz="1200">
              <a:solidFill>
                <a:srgbClr val="FF0000"/>
              </a:solidFill>
            </a:rPr>
            <a:t>年</a:t>
          </a:r>
          <a:r>
            <a:rPr kumimoji="1" lang="en-US" altLang="ja-JP" sz="1200">
              <a:solidFill>
                <a:srgbClr val="FF0000"/>
              </a:solidFill>
            </a:rPr>
            <a:t>4</a:t>
          </a:r>
          <a:r>
            <a:rPr kumimoji="1" lang="ja-JP" altLang="en-US" sz="1200">
              <a:solidFill>
                <a:srgbClr val="FF0000"/>
              </a:solidFill>
            </a:rPr>
            <a:t>月</a:t>
          </a:r>
          <a:r>
            <a:rPr kumimoji="1" lang="en-US" altLang="ja-JP" sz="1200">
              <a:solidFill>
                <a:srgbClr val="FF0000"/>
              </a:solidFill>
            </a:rPr>
            <a:t>11</a:t>
          </a:r>
          <a:r>
            <a:rPr kumimoji="1" lang="ja-JP" altLang="en-US" sz="1200">
              <a:solidFill>
                <a:srgbClr val="FF0000"/>
              </a:solidFill>
            </a:rPr>
            <a:t>日販売終了</a:t>
          </a:r>
        </a:p>
      </xdr:txBody>
    </xdr:sp>
    <xdr:clientData/>
  </xdr:twoCellAnchor>
  <xdr:twoCellAnchor>
    <xdr:from>
      <xdr:col>5</xdr:col>
      <xdr:colOff>135466</xdr:colOff>
      <xdr:row>92</xdr:row>
      <xdr:rowOff>67734</xdr:rowOff>
    </xdr:from>
    <xdr:to>
      <xdr:col>8</xdr:col>
      <xdr:colOff>728133</xdr:colOff>
      <xdr:row>95</xdr:row>
      <xdr:rowOff>67734</xdr:rowOff>
    </xdr:to>
    <xdr:sp macro="" textlink="">
      <xdr:nvSpPr>
        <xdr:cNvPr id="13" name="テキスト ボックス 12">
          <a:extLst>
            <a:ext uri="{FF2B5EF4-FFF2-40B4-BE49-F238E27FC236}">
              <a16:creationId xmlns:a16="http://schemas.microsoft.com/office/drawing/2014/main" id="{64BD8B5F-7966-4855-9FBB-3761F36CFD17}"/>
            </a:ext>
          </a:extLst>
        </xdr:cNvPr>
        <xdr:cNvSpPr txBox="1"/>
      </xdr:nvSpPr>
      <xdr:spPr>
        <a:xfrm>
          <a:off x="7137399" y="14384867"/>
          <a:ext cx="6028267" cy="50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rgbClr val="FF0000"/>
              </a:solidFill>
            </a:rPr>
            <a:t>2025</a:t>
          </a:r>
          <a:r>
            <a:rPr kumimoji="1" lang="ja-JP" altLang="en-US" sz="1200">
              <a:solidFill>
                <a:srgbClr val="FF0000"/>
              </a:solidFill>
            </a:rPr>
            <a:t>年</a:t>
          </a:r>
          <a:r>
            <a:rPr kumimoji="1" lang="en-US" altLang="ja-JP" sz="1200">
              <a:solidFill>
                <a:srgbClr val="FF0000"/>
              </a:solidFill>
            </a:rPr>
            <a:t>4</a:t>
          </a:r>
          <a:r>
            <a:rPr kumimoji="1" lang="ja-JP" altLang="en-US" sz="1200">
              <a:solidFill>
                <a:srgbClr val="FF0000"/>
              </a:solidFill>
            </a:rPr>
            <a:t>月</a:t>
          </a:r>
          <a:r>
            <a:rPr kumimoji="1" lang="en-US" altLang="ja-JP" sz="1200">
              <a:solidFill>
                <a:srgbClr val="FF0000"/>
              </a:solidFill>
            </a:rPr>
            <a:t>11</a:t>
          </a:r>
          <a:r>
            <a:rPr kumimoji="1" lang="ja-JP" altLang="en-US" sz="1200">
              <a:solidFill>
                <a:srgbClr val="FF0000"/>
              </a:solidFill>
            </a:rPr>
            <a:t>日販売終了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55"/>
  <sheetViews>
    <sheetView tabSelected="1" zoomScaleNormal="100" workbookViewId="0">
      <selection activeCell="D2" sqref="D2"/>
    </sheetView>
  </sheetViews>
  <sheetFormatPr defaultRowHeight="13.2" x14ac:dyDescent="0.2"/>
  <cols>
    <col min="1" max="1" width="4.44140625" bestFit="1" customWidth="1"/>
    <col min="2" max="2" width="42.44140625" bestFit="1" customWidth="1"/>
    <col min="3" max="3" width="16.6640625" bestFit="1" customWidth="1"/>
    <col min="4" max="4" width="19.33203125" customWidth="1"/>
    <col min="5" max="5" width="19" bestFit="1" customWidth="1"/>
    <col min="6" max="6" width="53" bestFit="1" customWidth="1"/>
    <col min="7" max="7" width="10.6640625" bestFit="1" customWidth="1"/>
    <col min="8" max="8" width="15.109375" bestFit="1" customWidth="1"/>
    <col min="9" max="9" width="10.77734375" bestFit="1" customWidth="1"/>
    <col min="10" max="10" width="9.88671875" bestFit="1" customWidth="1"/>
    <col min="11" max="11" width="15.21875" bestFit="1" customWidth="1"/>
    <col min="12" max="12" width="21.33203125" customWidth="1"/>
    <col min="13" max="13" width="18.6640625" customWidth="1"/>
    <col min="14" max="14" width="17.21875" bestFit="1" customWidth="1"/>
    <col min="15" max="16" width="15.109375" bestFit="1" customWidth="1"/>
    <col min="17" max="17" width="17" customWidth="1"/>
    <col min="18" max="18" width="16.44140625" bestFit="1" customWidth="1"/>
    <col min="19" max="19" width="27.5546875" bestFit="1" customWidth="1"/>
    <col min="20" max="20" width="27.109375" bestFit="1" customWidth="1"/>
    <col min="21" max="21" width="11.77734375" bestFit="1" customWidth="1"/>
    <col min="22" max="22" width="11.77734375" customWidth="1"/>
  </cols>
  <sheetData>
    <row r="1" spans="1:22" x14ac:dyDescent="0.2">
      <c r="A1" s="5" t="s">
        <v>0</v>
      </c>
      <c r="B1" s="5" t="s">
        <v>1</v>
      </c>
      <c r="C1" s="5" t="s">
        <v>2</v>
      </c>
      <c r="D1" s="5" t="s">
        <v>26</v>
      </c>
      <c r="E1" s="5" t="s">
        <v>24</v>
      </c>
      <c r="F1" s="5" t="s">
        <v>5</v>
      </c>
      <c r="G1" s="5" t="s">
        <v>6</v>
      </c>
      <c r="H1" s="5" t="s">
        <v>7</v>
      </c>
      <c r="I1" s="5" t="s">
        <v>8</v>
      </c>
      <c r="J1" s="5" t="s">
        <v>220</v>
      </c>
      <c r="K1" s="5" t="s">
        <v>221</v>
      </c>
      <c r="L1" s="5" t="s">
        <v>222</v>
      </c>
      <c r="M1" s="5" t="s">
        <v>9</v>
      </c>
      <c r="N1" s="5" t="s">
        <v>10</v>
      </c>
      <c r="O1" s="5" t="s">
        <v>25</v>
      </c>
      <c r="P1" s="5" t="s">
        <v>11</v>
      </c>
      <c r="Q1" s="5" t="s">
        <v>12</v>
      </c>
      <c r="R1" s="5" t="s">
        <v>13</v>
      </c>
      <c r="S1" s="5" t="s">
        <v>205</v>
      </c>
      <c r="T1" s="5" t="s">
        <v>206</v>
      </c>
      <c r="U1" s="5" t="s">
        <v>14</v>
      </c>
      <c r="V1" s="5" t="s">
        <v>225</v>
      </c>
    </row>
    <row r="2" spans="1:22" x14ac:dyDescent="0.2">
      <c r="A2" s="10" t="str">
        <f>IF(B2="","",ROW()-1)</f>
        <v/>
      </c>
      <c r="B2" s="3"/>
      <c r="C2" s="10" t="str">
        <f>IFERROR(VLOOKUP(B2,メニュー!$B$3:$C$40,2,FALSE),"")</f>
        <v/>
      </c>
      <c r="D2" s="3"/>
      <c r="E2" s="10" t="str">
        <f>IFERROR(VLOOKUP(D2,メニュー!$D$3:$E$5,2,FALSE),"")</f>
        <v/>
      </c>
      <c r="F2" s="3"/>
      <c r="G2" s="10"/>
      <c r="H2" s="3"/>
      <c r="I2" s="10" t="str">
        <f>IFERROR(IF(F2&lt;&gt;"",VLOOKUP(F2&amp;H2,メニュー!$H$53:$I$67,2,0),IF(AND(F2="",RIGHT(B2,3)="SMS"),VLOOKUP(H2,メニュー!$I$29:$J$29,2,0),IF(AND(F2="",E2=3),VLOOKUP(H2,メニュー!$I$18:$J$18,2,0),VLOOKUP(H2,メニュー!$I$12:$J$12,2,0)))),"")</f>
        <v/>
      </c>
      <c r="J2" s="3"/>
      <c r="K2" s="30" t="str">
        <f>IFERROR(VLOOKUP(J2,メニュー!$K$3:$L$4,2,FALSE),"")</f>
        <v/>
      </c>
      <c r="L2" s="33"/>
      <c r="M2" s="12"/>
      <c r="N2" s="12"/>
      <c r="O2" s="12"/>
      <c r="P2" s="12"/>
      <c r="Q2" s="12"/>
      <c r="R2" s="10" t="str">
        <f>IFERROR(IF(VLOOKUP(Q2,メニュー!$M$3:$N$15,2,FALSE)="","",VLOOKUP(Q2,メニュー!$M$3:$N$15,2,FALSE)),"")</f>
        <v/>
      </c>
      <c r="S2" s="3"/>
      <c r="T2" s="10" t="str">
        <f>IFERROR(VLOOKUP(S2,メニュー!$O$3:$P$4,2,FALSE),"")</f>
        <v/>
      </c>
      <c r="U2" s="12"/>
      <c r="V2" s="12"/>
    </row>
    <row r="3" spans="1:22" x14ac:dyDescent="0.2">
      <c r="A3" s="10" t="str">
        <f>IF(B3="","",ROW()-1)</f>
        <v/>
      </c>
      <c r="B3" s="3"/>
      <c r="C3" s="10" t="str">
        <f>IFERROR(VLOOKUP(B3,メニュー!$B$3:$C$40,2,FALSE),"")</f>
        <v/>
      </c>
      <c r="D3" s="3"/>
      <c r="E3" s="10" t="str">
        <f>IFERROR(VLOOKUP(D3,メニュー!$D$3:$E$5,2,FALSE),"")</f>
        <v/>
      </c>
      <c r="F3" s="3"/>
      <c r="G3" s="10"/>
      <c r="H3" s="3"/>
      <c r="I3" s="10" t="str">
        <f>IFERROR(IF(F3&lt;&gt;"",VLOOKUP(F3&amp;H3,メニュー!$H$53:$I$67,2,0),IF(AND(F3="",RIGHT(B3,3)="SMS"),VLOOKUP(H3,メニュー!$I$29:$J$29,2,0),IF(AND(F3="",E3=3),VLOOKUP(H3,メニュー!$I$18:$J$18,2,0),VLOOKUP(H3,メニュー!$I$12:$J$12,2,0)))),"")</f>
        <v/>
      </c>
      <c r="J3" s="3"/>
      <c r="K3" s="30" t="str">
        <f>IFERROR(VLOOKUP(J3,メニュー!$K$3:$L$4,2,FALSE),"")</f>
        <v/>
      </c>
      <c r="L3" s="33"/>
      <c r="M3" s="12"/>
      <c r="N3" s="12"/>
      <c r="O3" s="12"/>
      <c r="P3" s="12"/>
      <c r="Q3" s="12"/>
      <c r="R3" s="10" t="str">
        <f>IFERROR(IF(VLOOKUP(Q3,メニュー!$M$3:$N$15,2,FALSE)="","",VLOOKUP(Q3,メニュー!$M$3:$N$15,2,FALSE)),"")</f>
        <v/>
      </c>
      <c r="S3" s="3"/>
      <c r="T3" s="10" t="str">
        <f>IFERROR(VLOOKUP(S3,メニュー!$O$3:$P$4,2,FALSE),"")</f>
        <v/>
      </c>
      <c r="U3" s="12"/>
      <c r="V3" s="12"/>
    </row>
    <row r="4" spans="1:22" x14ac:dyDescent="0.2">
      <c r="A4" s="10" t="str">
        <f t="shared" ref="A4:A67" si="0">IF(B4="","",ROW()-1)</f>
        <v/>
      </c>
      <c r="B4" s="3"/>
      <c r="C4" s="10" t="str">
        <f>IFERROR(VLOOKUP(B4,メニュー!$B$3:$C$40,2,FALSE),"")</f>
        <v/>
      </c>
      <c r="D4" s="3"/>
      <c r="E4" s="10" t="str">
        <f>IFERROR(VLOOKUP(D4,メニュー!$D$3:$E$5,2,FALSE),"")</f>
        <v/>
      </c>
      <c r="F4" s="3"/>
      <c r="G4" s="10"/>
      <c r="H4" s="3"/>
      <c r="I4" s="10" t="str">
        <f>IFERROR(IF(F4&lt;&gt;"",VLOOKUP(F4&amp;H4,メニュー!$H$53:$I$67,2,0),IF(AND(F4="",RIGHT(B4,3)="SMS"),VLOOKUP(H4,メニュー!$I$29:$J$29,2,0),IF(AND(F4="",E4=3),VLOOKUP(H4,メニュー!$I$18:$J$18,2,0),VLOOKUP(H4,メニュー!$I$12:$J$12,2,0)))),"")</f>
        <v/>
      </c>
      <c r="J4" s="3"/>
      <c r="K4" s="30" t="str">
        <f>IFERROR(VLOOKUP(J4,メニュー!$K$3:$L$4,2,FALSE),"")</f>
        <v/>
      </c>
      <c r="L4" s="33"/>
      <c r="M4" s="12"/>
      <c r="N4" s="12"/>
      <c r="O4" s="12"/>
      <c r="P4" s="12"/>
      <c r="Q4" s="12"/>
      <c r="R4" s="10" t="str">
        <f>IFERROR(IF(VLOOKUP(Q4,メニュー!$M$3:$N$15,2,FALSE)="","",VLOOKUP(Q4,メニュー!$M$3:$N$15,2,FALSE)),"")</f>
        <v/>
      </c>
      <c r="S4" s="3"/>
      <c r="T4" s="10" t="str">
        <f>IFERROR(VLOOKUP(S4,メニュー!$O$3:$P$4,2,FALSE),"")</f>
        <v/>
      </c>
      <c r="U4" s="12"/>
      <c r="V4" s="12"/>
    </row>
    <row r="5" spans="1:22" x14ac:dyDescent="0.2">
      <c r="A5" s="10" t="str">
        <f t="shared" si="0"/>
        <v/>
      </c>
      <c r="B5" s="3"/>
      <c r="C5" s="10" t="str">
        <f>IFERROR(VLOOKUP(B5,メニュー!$B$3:$C$40,2,FALSE),"")</f>
        <v/>
      </c>
      <c r="D5" s="3"/>
      <c r="E5" s="10" t="str">
        <f>IFERROR(VLOOKUP(D5,メニュー!$D$3:$E$5,2,FALSE),"")</f>
        <v/>
      </c>
      <c r="F5" s="3"/>
      <c r="G5" s="10"/>
      <c r="H5" s="3"/>
      <c r="I5" s="10" t="str">
        <f>IFERROR(IF(F5&lt;&gt;"",VLOOKUP(F5&amp;H5,メニュー!$H$53:$I$67,2,0),IF(AND(F5="",RIGHT(B5,3)="SMS"),VLOOKUP(H5,メニュー!$I$29:$J$29,2,0),IF(AND(F5="",E5=3),VLOOKUP(H5,メニュー!$I$18:$J$18,2,0),VLOOKUP(H5,メニュー!$I$12:$J$12,2,0)))),"")</f>
        <v/>
      </c>
      <c r="J5" s="3"/>
      <c r="K5" s="30" t="str">
        <f>IFERROR(VLOOKUP(J5,メニュー!$K$3:$L$4,2,FALSE),"")</f>
        <v/>
      </c>
      <c r="L5" s="33"/>
      <c r="M5" s="12"/>
      <c r="N5" s="12"/>
      <c r="O5" s="12"/>
      <c r="P5" s="12"/>
      <c r="Q5" s="12"/>
      <c r="R5" s="10" t="str">
        <f>IFERROR(IF(VLOOKUP(Q5,メニュー!$M$3:$N$15,2,FALSE)="","",VLOOKUP(Q5,メニュー!$M$3:$N$15,2,FALSE)),"")</f>
        <v/>
      </c>
      <c r="S5" s="3"/>
      <c r="T5" s="10" t="str">
        <f>IFERROR(VLOOKUP(S5,メニュー!$O$3:$P$4,2,FALSE),"")</f>
        <v/>
      </c>
      <c r="U5" s="12"/>
      <c r="V5" s="12"/>
    </row>
    <row r="6" spans="1:22" x14ac:dyDescent="0.2">
      <c r="A6" s="10" t="str">
        <f t="shared" si="0"/>
        <v/>
      </c>
      <c r="B6" s="3"/>
      <c r="C6" s="10" t="str">
        <f>IFERROR(VLOOKUP(B6,メニュー!$B$3:$C$40,2,FALSE),"")</f>
        <v/>
      </c>
      <c r="D6" s="3"/>
      <c r="E6" s="10" t="str">
        <f>IFERROR(VLOOKUP(D6,メニュー!$D$3:$E$5,2,FALSE),"")</f>
        <v/>
      </c>
      <c r="F6" s="3"/>
      <c r="G6" s="10"/>
      <c r="H6" s="3"/>
      <c r="I6" s="10" t="str">
        <f>IFERROR(IF(F6&lt;&gt;"",VLOOKUP(F6&amp;H6,メニュー!$H$53:$I$67,2,0),IF(AND(F6="",RIGHT(B6,3)="SMS"),VLOOKUP(H6,メニュー!$I$29:$J$29,2,0),IF(AND(F6="",E6=3),VLOOKUP(H6,メニュー!$I$18:$J$18,2,0),VLOOKUP(H6,メニュー!$I$12:$J$12,2,0)))),"")</f>
        <v/>
      </c>
      <c r="J6" s="3"/>
      <c r="K6" s="30" t="str">
        <f>IFERROR(VLOOKUP(J6,メニュー!$K$3:$L$4,2,FALSE),"")</f>
        <v/>
      </c>
      <c r="L6" s="33"/>
      <c r="M6" s="12"/>
      <c r="N6" s="12"/>
      <c r="O6" s="12"/>
      <c r="P6" s="12"/>
      <c r="Q6" s="12"/>
      <c r="R6" s="10" t="str">
        <f>IFERROR(IF(VLOOKUP(Q6,メニュー!$M$3:$N$15,2,FALSE)="","",VLOOKUP(Q6,メニュー!$M$3:$N$15,2,FALSE)),"")</f>
        <v/>
      </c>
      <c r="S6" s="3"/>
      <c r="T6" s="10" t="str">
        <f>IFERROR(VLOOKUP(S6,メニュー!$O$3:$P$4,2,FALSE),"")</f>
        <v/>
      </c>
      <c r="U6" s="12"/>
      <c r="V6" s="12"/>
    </row>
    <row r="7" spans="1:22" x14ac:dyDescent="0.2">
      <c r="A7" s="10" t="str">
        <f t="shared" si="0"/>
        <v/>
      </c>
      <c r="B7" s="3"/>
      <c r="C7" s="10" t="str">
        <f>IFERROR(VLOOKUP(B7,メニュー!$B$3:$C$40,2,FALSE),"")</f>
        <v/>
      </c>
      <c r="D7" s="3"/>
      <c r="E7" s="10" t="str">
        <f>IFERROR(VLOOKUP(D7,メニュー!$D$3:$E$5,2,FALSE),"")</f>
        <v/>
      </c>
      <c r="F7" s="3"/>
      <c r="G7" s="10"/>
      <c r="H7" s="3"/>
      <c r="I7" s="10" t="str">
        <f>IFERROR(IF(F7&lt;&gt;"",VLOOKUP(F7&amp;H7,メニュー!$H$53:$I$67,2,0),IF(AND(F7="",RIGHT(B7,3)="SMS"),VLOOKUP(H7,メニュー!$I$29:$J$29,2,0),IF(AND(F7="",E7=3),VLOOKUP(H7,メニュー!$I$18:$J$18,2,0),VLOOKUP(H7,メニュー!$I$12:$J$12,2,0)))),"")</f>
        <v/>
      </c>
      <c r="J7" s="3"/>
      <c r="K7" s="30" t="str">
        <f>IFERROR(VLOOKUP(J7,メニュー!$K$3:$L$4,2,FALSE),"")</f>
        <v/>
      </c>
      <c r="L7" s="33"/>
      <c r="M7" s="12"/>
      <c r="N7" s="12"/>
      <c r="O7" s="12"/>
      <c r="P7" s="12"/>
      <c r="Q7" s="12"/>
      <c r="R7" s="10" t="str">
        <f>IFERROR(IF(VLOOKUP(Q7,メニュー!$M$3:$N$15,2,FALSE)="","",VLOOKUP(Q7,メニュー!$M$3:$N$15,2,FALSE)),"")</f>
        <v/>
      </c>
      <c r="S7" s="3"/>
      <c r="T7" s="10" t="str">
        <f>IFERROR(VLOOKUP(S7,メニュー!$O$3:$P$4,2,FALSE),"")</f>
        <v/>
      </c>
      <c r="U7" s="12"/>
      <c r="V7" s="12"/>
    </row>
    <row r="8" spans="1:22" x14ac:dyDescent="0.2">
      <c r="A8" s="10" t="str">
        <f t="shared" si="0"/>
        <v/>
      </c>
      <c r="B8" s="3"/>
      <c r="C8" s="10" t="str">
        <f>IFERROR(VLOOKUP(B8,メニュー!$B$3:$C$40,2,FALSE),"")</f>
        <v/>
      </c>
      <c r="D8" s="3"/>
      <c r="E8" s="10" t="str">
        <f>IFERROR(VLOOKUP(D8,メニュー!$D$3:$E$5,2,FALSE),"")</f>
        <v/>
      </c>
      <c r="F8" s="3"/>
      <c r="G8" s="10"/>
      <c r="H8" s="3"/>
      <c r="I8" s="10" t="str">
        <f>IFERROR(IF(F8&lt;&gt;"",VLOOKUP(F8&amp;H8,メニュー!$H$53:$I$67,2,0),IF(AND(F8="",RIGHT(B8,3)="SMS"),VLOOKUP(H8,メニュー!$I$29:$J$29,2,0),IF(AND(F8="",E8=3),VLOOKUP(H8,メニュー!$I$18:$J$18,2,0),VLOOKUP(H8,メニュー!$I$12:$J$12,2,0)))),"")</f>
        <v/>
      </c>
      <c r="J8" s="3"/>
      <c r="K8" s="30" t="str">
        <f>IFERROR(VLOOKUP(J8,メニュー!$K$3:$L$4,2,FALSE),"")</f>
        <v/>
      </c>
      <c r="L8" s="33"/>
      <c r="M8" s="12"/>
      <c r="N8" s="12"/>
      <c r="O8" s="12"/>
      <c r="P8" s="12"/>
      <c r="Q8" s="12"/>
      <c r="R8" s="10" t="str">
        <f>IFERROR(IF(VLOOKUP(Q8,メニュー!$M$3:$N$15,2,FALSE)="","",VLOOKUP(Q8,メニュー!$M$3:$N$15,2,FALSE)),"")</f>
        <v/>
      </c>
      <c r="S8" s="3"/>
      <c r="T8" s="10" t="str">
        <f>IFERROR(VLOOKUP(S8,メニュー!$O$3:$P$4,2,FALSE),"")</f>
        <v/>
      </c>
      <c r="U8" s="12"/>
      <c r="V8" s="12"/>
    </row>
    <row r="9" spans="1:22" x14ac:dyDescent="0.2">
      <c r="A9" s="10" t="str">
        <f t="shared" si="0"/>
        <v/>
      </c>
      <c r="B9" s="3"/>
      <c r="C9" s="10" t="str">
        <f>IFERROR(VLOOKUP(B9,メニュー!$B$3:$C$40,2,FALSE),"")</f>
        <v/>
      </c>
      <c r="D9" s="3"/>
      <c r="E9" s="10" t="str">
        <f>IFERROR(VLOOKUP(D9,メニュー!$D$3:$E$5,2,FALSE),"")</f>
        <v/>
      </c>
      <c r="F9" s="3"/>
      <c r="G9" s="10"/>
      <c r="H9" s="3"/>
      <c r="I9" s="10" t="str">
        <f>IFERROR(IF(F9&lt;&gt;"",VLOOKUP(F9&amp;H9,メニュー!$H$53:$I$67,2,0),IF(AND(F9="",RIGHT(B9,3)="SMS"),VLOOKUP(H9,メニュー!$I$29:$J$29,2,0),IF(AND(F9="",E9=3),VLOOKUP(H9,メニュー!$I$18:$J$18,2,0),VLOOKUP(H9,メニュー!$I$12:$J$12,2,0)))),"")</f>
        <v/>
      </c>
      <c r="J9" s="3"/>
      <c r="K9" s="30" t="str">
        <f>IFERROR(VLOOKUP(J9,メニュー!$K$3:$L$4,2,FALSE),"")</f>
        <v/>
      </c>
      <c r="L9" s="33"/>
      <c r="M9" s="12"/>
      <c r="N9" s="12"/>
      <c r="O9" s="12"/>
      <c r="P9" s="12"/>
      <c r="Q9" s="12"/>
      <c r="R9" s="10" t="str">
        <f>IFERROR(IF(VLOOKUP(Q9,メニュー!$M$3:$N$15,2,FALSE)="","",VLOOKUP(Q9,メニュー!$M$3:$N$15,2,FALSE)),"")</f>
        <v/>
      </c>
      <c r="S9" s="3"/>
      <c r="T9" s="10" t="str">
        <f>IFERROR(VLOOKUP(S9,メニュー!$O$3:$P$4,2,FALSE),"")</f>
        <v/>
      </c>
      <c r="U9" s="12"/>
      <c r="V9" s="12"/>
    </row>
    <row r="10" spans="1:22" x14ac:dyDescent="0.2">
      <c r="A10" s="10" t="str">
        <f t="shared" si="0"/>
        <v/>
      </c>
      <c r="B10" s="3"/>
      <c r="C10" s="10" t="str">
        <f>IFERROR(VLOOKUP(B10,メニュー!$B$3:$C$40,2,FALSE),"")</f>
        <v/>
      </c>
      <c r="D10" s="3"/>
      <c r="E10" s="10" t="str">
        <f>IFERROR(VLOOKUP(D10,メニュー!$D$3:$E$5,2,FALSE),"")</f>
        <v/>
      </c>
      <c r="F10" s="3"/>
      <c r="G10" s="10"/>
      <c r="H10" s="3"/>
      <c r="I10" s="10" t="str">
        <f>IFERROR(IF(F10&lt;&gt;"",VLOOKUP(F10&amp;H10,メニュー!$H$53:$I$67,2,0),IF(AND(F10="",RIGHT(B10,3)="SMS"),VLOOKUP(H10,メニュー!$I$29:$J$29,2,0),IF(AND(F10="",E10=3),VLOOKUP(H10,メニュー!$I$18:$J$18,2,0),VLOOKUP(H10,メニュー!$I$12:$J$12,2,0)))),"")</f>
        <v/>
      </c>
      <c r="J10" s="3"/>
      <c r="K10" s="30" t="str">
        <f>IFERROR(VLOOKUP(J10,メニュー!$K$3:$L$4,2,FALSE),"")</f>
        <v/>
      </c>
      <c r="L10" s="33"/>
      <c r="M10" s="12"/>
      <c r="N10" s="12"/>
      <c r="O10" s="12"/>
      <c r="P10" s="12"/>
      <c r="Q10" s="12"/>
      <c r="R10" s="10" t="str">
        <f>IFERROR(IF(VLOOKUP(Q10,メニュー!$M$3:$N$15,2,FALSE)="","",VLOOKUP(Q10,メニュー!$M$3:$N$15,2,FALSE)),"")</f>
        <v/>
      </c>
      <c r="S10" s="3"/>
      <c r="T10" s="10" t="str">
        <f>IFERROR(VLOOKUP(S10,メニュー!$O$3:$P$4,2,FALSE),"")</f>
        <v/>
      </c>
      <c r="U10" s="12"/>
      <c r="V10" s="12"/>
    </row>
    <row r="11" spans="1:22" x14ac:dyDescent="0.2">
      <c r="A11" s="10" t="str">
        <f t="shared" si="0"/>
        <v/>
      </c>
      <c r="B11" s="3"/>
      <c r="C11" s="10" t="str">
        <f>IFERROR(VLOOKUP(B11,メニュー!$B$3:$C$40,2,FALSE),"")</f>
        <v/>
      </c>
      <c r="D11" s="3"/>
      <c r="E11" s="10" t="str">
        <f>IFERROR(VLOOKUP(D11,メニュー!$D$3:$E$5,2,FALSE),"")</f>
        <v/>
      </c>
      <c r="F11" s="3"/>
      <c r="G11" s="10"/>
      <c r="H11" s="3"/>
      <c r="I11" s="10" t="str">
        <f>IFERROR(IF(F11&lt;&gt;"",VLOOKUP(F11&amp;H11,メニュー!$H$53:$I$67,2,0),IF(AND(F11="",RIGHT(B11,3)="SMS"),VLOOKUP(H11,メニュー!$I$29:$J$29,2,0),IF(AND(F11="",E11=3),VLOOKUP(H11,メニュー!$I$18:$J$18,2,0),VLOOKUP(H11,メニュー!$I$12:$J$12,2,0)))),"")</f>
        <v/>
      </c>
      <c r="J11" s="3"/>
      <c r="K11" s="30" t="str">
        <f>IFERROR(VLOOKUP(J11,メニュー!$K$3:$L$4,2,FALSE),"")</f>
        <v/>
      </c>
      <c r="L11" s="33"/>
      <c r="M11" s="12"/>
      <c r="N11" s="12"/>
      <c r="O11" s="12"/>
      <c r="P11" s="12"/>
      <c r="Q11" s="12"/>
      <c r="R11" s="10" t="str">
        <f>IFERROR(IF(VLOOKUP(Q11,メニュー!$M$3:$N$15,2,FALSE)="","",VLOOKUP(Q11,メニュー!$M$3:$N$15,2,FALSE)),"")</f>
        <v/>
      </c>
      <c r="S11" s="3"/>
      <c r="T11" s="10" t="str">
        <f>IFERROR(VLOOKUP(S11,メニュー!$O$3:$P$4,2,FALSE),"")</f>
        <v/>
      </c>
      <c r="U11" s="12"/>
      <c r="V11" s="12"/>
    </row>
    <row r="12" spans="1:22" x14ac:dyDescent="0.2">
      <c r="A12" s="10" t="str">
        <f t="shared" si="0"/>
        <v/>
      </c>
      <c r="B12" s="3"/>
      <c r="C12" s="10" t="str">
        <f>IFERROR(VLOOKUP(B12,メニュー!$B$3:$C$40,2,FALSE),"")</f>
        <v/>
      </c>
      <c r="D12" s="3"/>
      <c r="E12" s="10" t="str">
        <f>IFERROR(VLOOKUP(D12,メニュー!$D$3:$E$5,2,FALSE),"")</f>
        <v/>
      </c>
      <c r="F12" s="3"/>
      <c r="G12" s="10"/>
      <c r="H12" s="3"/>
      <c r="I12" s="10" t="str">
        <f>IFERROR(IF(F12&lt;&gt;"",VLOOKUP(F12&amp;H12,メニュー!$H$53:$I$67,2,0),IF(AND(F12="",RIGHT(B12,3)="SMS"),VLOOKUP(H12,メニュー!$I$29:$J$29,2,0),IF(AND(F12="",E12=3),VLOOKUP(H12,メニュー!$I$18:$J$18,2,0),VLOOKUP(H12,メニュー!$I$12:$J$12,2,0)))),"")</f>
        <v/>
      </c>
      <c r="J12" s="3"/>
      <c r="K12" s="30" t="str">
        <f>IFERROR(VLOOKUP(J12,メニュー!$K$3:$L$4,2,FALSE),"")</f>
        <v/>
      </c>
      <c r="L12" s="33"/>
      <c r="M12" s="12"/>
      <c r="N12" s="12"/>
      <c r="O12" s="12"/>
      <c r="P12" s="12"/>
      <c r="Q12" s="12"/>
      <c r="R12" s="10" t="str">
        <f>IFERROR(IF(VLOOKUP(Q12,メニュー!$M$3:$N$15,2,FALSE)="","",VLOOKUP(Q12,メニュー!$M$3:$N$15,2,FALSE)),"")</f>
        <v/>
      </c>
      <c r="S12" s="3"/>
      <c r="T12" s="10" t="str">
        <f>IFERROR(VLOOKUP(S12,メニュー!$O$3:$P$4,2,FALSE),"")</f>
        <v/>
      </c>
      <c r="U12" s="12"/>
      <c r="V12" s="12"/>
    </row>
    <row r="13" spans="1:22" x14ac:dyDescent="0.2">
      <c r="A13" s="10" t="str">
        <f t="shared" si="0"/>
        <v/>
      </c>
      <c r="B13" s="3"/>
      <c r="C13" s="10" t="str">
        <f>IFERROR(VLOOKUP(B13,メニュー!$B$3:$C$40,2,FALSE),"")</f>
        <v/>
      </c>
      <c r="D13" s="3"/>
      <c r="E13" s="10" t="str">
        <f>IFERROR(VLOOKUP(D13,メニュー!$D$3:$E$5,2,FALSE),"")</f>
        <v/>
      </c>
      <c r="F13" s="3"/>
      <c r="G13" s="10"/>
      <c r="H13" s="3"/>
      <c r="I13" s="10" t="str">
        <f>IFERROR(IF(F13&lt;&gt;"",VLOOKUP(F13&amp;H13,メニュー!$H$53:$I$67,2,0),IF(AND(F13="",RIGHT(B13,3)="SMS"),VLOOKUP(H13,メニュー!$I$29:$J$29,2,0),IF(AND(F13="",E13=3),VLOOKUP(H13,メニュー!$I$18:$J$18,2,0),VLOOKUP(H13,メニュー!$I$12:$J$12,2,0)))),"")</f>
        <v/>
      </c>
      <c r="J13" s="3"/>
      <c r="K13" s="30" t="str">
        <f>IFERROR(VLOOKUP(J13,メニュー!$K$3:$L$4,2,FALSE),"")</f>
        <v/>
      </c>
      <c r="L13" s="33"/>
      <c r="M13" s="12"/>
      <c r="N13" s="12"/>
      <c r="O13" s="12"/>
      <c r="P13" s="12"/>
      <c r="Q13" s="12"/>
      <c r="R13" s="10" t="str">
        <f>IFERROR(IF(VLOOKUP(Q13,メニュー!$M$3:$N$15,2,FALSE)="","",VLOOKUP(Q13,メニュー!$M$3:$N$15,2,FALSE)),"")</f>
        <v/>
      </c>
      <c r="S13" s="3"/>
      <c r="T13" s="10" t="str">
        <f>IFERROR(VLOOKUP(S13,メニュー!$O$3:$P$4,2,FALSE),"")</f>
        <v/>
      </c>
      <c r="U13" s="12"/>
      <c r="V13" s="12"/>
    </row>
    <row r="14" spans="1:22" x14ac:dyDescent="0.2">
      <c r="A14" s="10" t="str">
        <f t="shared" si="0"/>
        <v/>
      </c>
      <c r="B14" s="3"/>
      <c r="C14" s="10" t="str">
        <f>IFERROR(VLOOKUP(B14,メニュー!$B$3:$C$40,2,FALSE),"")</f>
        <v/>
      </c>
      <c r="D14" s="3"/>
      <c r="E14" s="10" t="str">
        <f>IFERROR(VLOOKUP(D14,メニュー!$D$3:$E$5,2,FALSE),"")</f>
        <v/>
      </c>
      <c r="F14" s="3"/>
      <c r="G14" s="10"/>
      <c r="H14" s="3"/>
      <c r="I14" s="10" t="str">
        <f>IFERROR(IF(F14&lt;&gt;"",VLOOKUP(F14&amp;H14,メニュー!$H$53:$I$67,2,0),IF(AND(F14="",RIGHT(B14,3)="SMS"),VLOOKUP(H14,メニュー!$I$29:$J$29,2,0),IF(AND(F14="",E14=3),VLOOKUP(H14,メニュー!$I$18:$J$18,2,0),VLOOKUP(H14,メニュー!$I$12:$J$12,2,0)))),"")</f>
        <v/>
      </c>
      <c r="J14" s="3"/>
      <c r="K14" s="30" t="str">
        <f>IFERROR(VLOOKUP(J14,メニュー!$K$3:$L$4,2,FALSE),"")</f>
        <v/>
      </c>
      <c r="L14" s="33"/>
      <c r="M14" s="12"/>
      <c r="N14" s="12"/>
      <c r="O14" s="12"/>
      <c r="P14" s="12"/>
      <c r="Q14" s="12"/>
      <c r="R14" s="10" t="str">
        <f>IFERROR(IF(VLOOKUP(Q14,メニュー!$M$3:$N$15,2,FALSE)="","",VLOOKUP(Q14,メニュー!$M$3:$N$15,2,FALSE)),"")</f>
        <v/>
      </c>
      <c r="S14" s="3"/>
      <c r="T14" s="10" t="str">
        <f>IFERROR(VLOOKUP(S14,メニュー!$O$3:$P$4,2,FALSE),"")</f>
        <v/>
      </c>
      <c r="U14" s="12"/>
      <c r="V14" s="12"/>
    </row>
    <row r="15" spans="1:22" x14ac:dyDescent="0.2">
      <c r="A15" s="10" t="str">
        <f t="shared" si="0"/>
        <v/>
      </c>
      <c r="B15" s="3"/>
      <c r="C15" s="10" t="str">
        <f>IFERROR(VLOOKUP(B15,メニュー!$B$3:$C$40,2,FALSE),"")</f>
        <v/>
      </c>
      <c r="D15" s="3"/>
      <c r="E15" s="10" t="str">
        <f>IFERROR(VLOOKUP(D15,メニュー!$D$3:$E$5,2,FALSE),"")</f>
        <v/>
      </c>
      <c r="F15" s="3"/>
      <c r="G15" s="10"/>
      <c r="H15" s="3"/>
      <c r="I15" s="10" t="str">
        <f>IFERROR(IF(F15&lt;&gt;"",VLOOKUP(F15&amp;H15,メニュー!$H$53:$I$67,2,0),IF(AND(F15="",RIGHT(B15,3)="SMS"),VLOOKUP(H15,メニュー!$I$29:$J$29,2,0),IF(AND(F15="",E15=3),VLOOKUP(H15,メニュー!$I$18:$J$18,2,0),VLOOKUP(H15,メニュー!$I$12:$J$12,2,0)))),"")</f>
        <v/>
      </c>
      <c r="J15" s="3"/>
      <c r="K15" s="30" t="str">
        <f>IFERROR(VLOOKUP(J15,メニュー!$K$3:$L$4,2,FALSE),"")</f>
        <v/>
      </c>
      <c r="L15" s="33"/>
      <c r="M15" s="12"/>
      <c r="N15" s="12"/>
      <c r="O15" s="12"/>
      <c r="P15" s="12"/>
      <c r="Q15" s="12"/>
      <c r="R15" s="10" t="str">
        <f>IFERROR(IF(VLOOKUP(Q15,メニュー!$M$3:$N$15,2,FALSE)="","",VLOOKUP(Q15,メニュー!$M$3:$N$15,2,FALSE)),"")</f>
        <v/>
      </c>
      <c r="S15" s="3"/>
      <c r="T15" s="10" t="str">
        <f>IFERROR(VLOOKUP(S15,メニュー!$O$3:$P$4,2,FALSE),"")</f>
        <v/>
      </c>
      <c r="U15" s="12"/>
      <c r="V15" s="12"/>
    </row>
    <row r="16" spans="1:22" x14ac:dyDescent="0.2">
      <c r="A16" s="10" t="str">
        <f t="shared" si="0"/>
        <v/>
      </c>
      <c r="B16" s="3"/>
      <c r="C16" s="10" t="str">
        <f>IFERROR(VLOOKUP(B16,メニュー!$B$3:$C$40,2,FALSE),"")</f>
        <v/>
      </c>
      <c r="D16" s="3"/>
      <c r="E16" s="10" t="str">
        <f>IFERROR(VLOOKUP(D16,メニュー!$D$3:$E$5,2,FALSE),"")</f>
        <v/>
      </c>
      <c r="F16" s="3"/>
      <c r="G16" s="10"/>
      <c r="H16" s="3"/>
      <c r="I16" s="10" t="str">
        <f>IFERROR(IF(F16&lt;&gt;"",VLOOKUP(F16&amp;H16,メニュー!$H$53:$I$67,2,0),IF(AND(F16="",RIGHT(B16,3)="SMS"),VLOOKUP(H16,メニュー!$I$29:$J$29,2,0),IF(AND(F16="",E16=3),VLOOKUP(H16,メニュー!$I$18:$J$18,2,0),VLOOKUP(H16,メニュー!$I$12:$J$12,2,0)))),"")</f>
        <v/>
      </c>
      <c r="J16" s="3"/>
      <c r="K16" s="30" t="str">
        <f>IFERROR(VLOOKUP(J16,メニュー!$K$3:$L$4,2,FALSE),"")</f>
        <v/>
      </c>
      <c r="L16" s="33"/>
      <c r="M16" s="12"/>
      <c r="N16" s="12"/>
      <c r="O16" s="12"/>
      <c r="P16" s="12"/>
      <c r="Q16" s="12"/>
      <c r="R16" s="10" t="str">
        <f>IFERROR(IF(VLOOKUP(Q16,メニュー!$M$3:$N$15,2,FALSE)="","",VLOOKUP(Q16,メニュー!$M$3:$N$15,2,FALSE)),"")</f>
        <v/>
      </c>
      <c r="S16" s="3"/>
      <c r="T16" s="10" t="str">
        <f>IFERROR(VLOOKUP(S16,メニュー!$O$3:$P$4,2,FALSE),"")</f>
        <v/>
      </c>
      <c r="U16" s="12"/>
      <c r="V16" s="12"/>
    </row>
    <row r="17" spans="1:22" x14ac:dyDescent="0.2">
      <c r="A17" s="10" t="str">
        <f t="shared" si="0"/>
        <v/>
      </c>
      <c r="B17" s="3"/>
      <c r="C17" s="10" t="str">
        <f>IFERROR(VLOOKUP(B17,メニュー!$B$3:$C$40,2,FALSE),"")</f>
        <v/>
      </c>
      <c r="D17" s="3"/>
      <c r="E17" s="10" t="str">
        <f>IFERROR(VLOOKUP(D17,メニュー!$D$3:$E$5,2,FALSE),"")</f>
        <v/>
      </c>
      <c r="F17" s="3"/>
      <c r="G17" s="10"/>
      <c r="H17" s="3"/>
      <c r="I17" s="10" t="str">
        <f>IFERROR(IF(F17&lt;&gt;"",VLOOKUP(F17&amp;H17,メニュー!$H$53:$I$67,2,0),IF(AND(F17="",RIGHT(B17,3)="SMS"),VLOOKUP(H17,メニュー!$I$29:$J$29,2,0),IF(AND(F17="",E17=3),VLOOKUP(H17,メニュー!$I$18:$J$18,2,0),VLOOKUP(H17,メニュー!$I$12:$J$12,2,0)))),"")</f>
        <v/>
      </c>
      <c r="J17" s="3"/>
      <c r="K17" s="30" t="str">
        <f>IFERROR(VLOOKUP(J17,メニュー!$K$3:$L$4,2,FALSE),"")</f>
        <v/>
      </c>
      <c r="L17" s="33"/>
      <c r="M17" s="12"/>
      <c r="N17" s="12"/>
      <c r="O17" s="12"/>
      <c r="P17" s="12"/>
      <c r="Q17" s="12"/>
      <c r="R17" s="10" t="str">
        <f>IFERROR(IF(VLOOKUP(Q17,メニュー!$M$3:$N$15,2,FALSE)="","",VLOOKUP(Q17,メニュー!$M$3:$N$15,2,FALSE)),"")</f>
        <v/>
      </c>
      <c r="S17" s="3"/>
      <c r="T17" s="10" t="str">
        <f>IFERROR(VLOOKUP(S17,メニュー!$O$3:$P$4,2,FALSE),"")</f>
        <v/>
      </c>
      <c r="U17" s="12"/>
      <c r="V17" s="12"/>
    </row>
    <row r="18" spans="1:22" x14ac:dyDescent="0.2">
      <c r="A18" s="10" t="str">
        <f t="shared" si="0"/>
        <v/>
      </c>
      <c r="B18" s="3"/>
      <c r="C18" s="10" t="str">
        <f>IFERROR(VLOOKUP(B18,メニュー!$B$3:$C$40,2,FALSE),"")</f>
        <v/>
      </c>
      <c r="D18" s="3"/>
      <c r="E18" s="10" t="str">
        <f>IFERROR(VLOOKUP(D18,メニュー!$D$3:$E$5,2,FALSE),"")</f>
        <v/>
      </c>
      <c r="F18" s="3"/>
      <c r="G18" s="10"/>
      <c r="H18" s="3"/>
      <c r="I18" s="10" t="str">
        <f>IFERROR(IF(F18&lt;&gt;"",VLOOKUP(F18&amp;H18,メニュー!$H$53:$I$67,2,0),IF(AND(F18="",RIGHT(B18,3)="SMS"),VLOOKUP(H18,メニュー!$I$29:$J$29,2,0),IF(AND(F18="",E18=3),VLOOKUP(H18,メニュー!$I$18:$J$18,2,0),VLOOKUP(H18,メニュー!$I$12:$J$12,2,0)))),"")</f>
        <v/>
      </c>
      <c r="J18" s="3"/>
      <c r="K18" s="30" t="str">
        <f>IFERROR(VLOOKUP(J18,メニュー!$K$3:$L$4,2,FALSE),"")</f>
        <v/>
      </c>
      <c r="L18" s="33"/>
      <c r="M18" s="12"/>
      <c r="N18" s="12"/>
      <c r="O18" s="12"/>
      <c r="P18" s="12"/>
      <c r="Q18" s="12"/>
      <c r="R18" s="10" t="str">
        <f>IFERROR(IF(VLOOKUP(Q18,メニュー!$M$3:$N$15,2,FALSE)="","",VLOOKUP(Q18,メニュー!$M$3:$N$15,2,FALSE)),"")</f>
        <v/>
      </c>
      <c r="S18" s="3"/>
      <c r="T18" s="10" t="str">
        <f>IFERROR(VLOOKUP(S18,メニュー!$O$3:$P$4,2,FALSE),"")</f>
        <v/>
      </c>
      <c r="U18" s="12"/>
      <c r="V18" s="12"/>
    </row>
    <row r="19" spans="1:22" x14ac:dyDescent="0.2">
      <c r="A19" s="10" t="str">
        <f t="shared" si="0"/>
        <v/>
      </c>
      <c r="B19" s="3"/>
      <c r="C19" s="10" t="str">
        <f>IFERROR(VLOOKUP(B19,メニュー!$B$3:$C$40,2,FALSE),"")</f>
        <v/>
      </c>
      <c r="D19" s="3"/>
      <c r="E19" s="10" t="str">
        <f>IFERROR(VLOOKUP(D19,メニュー!$D$3:$E$5,2,FALSE),"")</f>
        <v/>
      </c>
      <c r="F19" s="3"/>
      <c r="G19" s="10"/>
      <c r="H19" s="3"/>
      <c r="I19" s="10" t="str">
        <f>IFERROR(IF(F19&lt;&gt;"",VLOOKUP(F19&amp;H19,メニュー!$H$53:$I$67,2,0),IF(AND(F19="",RIGHT(B19,3)="SMS"),VLOOKUP(H19,メニュー!$I$29:$J$29,2,0),IF(AND(F19="",E19=3),VLOOKUP(H19,メニュー!$I$18:$J$18,2,0),VLOOKUP(H19,メニュー!$I$12:$J$12,2,0)))),"")</f>
        <v/>
      </c>
      <c r="J19" s="3"/>
      <c r="K19" s="30" t="str">
        <f>IFERROR(VLOOKUP(J19,メニュー!$K$3:$L$4,2,FALSE),"")</f>
        <v/>
      </c>
      <c r="L19" s="33"/>
      <c r="M19" s="12"/>
      <c r="N19" s="12"/>
      <c r="O19" s="12"/>
      <c r="P19" s="12"/>
      <c r="Q19" s="12"/>
      <c r="R19" s="10" t="str">
        <f>IFERROR(IF(VLOOKUP(Q19,メニュー!$M$3:$N$15,2,FALSE)="","",VLOOKUP(Q19,メニュー!$M$3:$N$15,2,FALSE)),"")</f>
        <v/>
      </c>
      <c r="S19" s="3"/>
      <c r="T19" s="10" t="str">
        <f>IFERROR(VLOOKUP(S19,メニュー!$O$3:$P$4,2,FALSE),"")</f>
        <v/>
      </c>
      <c r="U19" s="12"/>
      <c r="V19" s="12"/>
    </row>
    <row r="20" spans="1:22" x14ac:dyDescent="0.2">
      <c r="A20" s="10" t="str">
        <f t="shared" si="0"/>
        <v/>
      </c>
      <c r="B20" s="3"/>
      <c r="C20" s="10" t="str">
        <f>IFERROR(VLOOKUP(B20,メニュー!$B$3:$C$40,2,FALSE),"")</f>
        <v/>
      </c>
      <c r="D20" s="3"/>
      <c r="E20" s="10" t="str">
        <f>IFERROR(VLOOKUP(D20,メニュー!$D$3:$E$5,2,FALSE),"")</f>
        <v/>
      </c>
      <c r="F20" s="3"/>
      <c r="G20" s="10"/>
      <c r="H20" s="3"/>
      <c r="I20" s="10" t="str">
        <f>IFERROR(IF(F20&lt;&gt;"",VLOOKUP(F20&amp;H20,メニュー!$H$53:$I$67,2,0),IF(AND(F20="",RIGHT(B20,3)="SMS"),VLOOKUP(H20,メニュー!$I$29:$J$29,2,0),IF(AND(F20="",E20=3),VLOOKUP(H20,メニュー!$I$18:$J$18,2,0),VLOOKUP(H20,メニュー!$I$12:$J$12,2,0)))),"")</f>
        <v/>
      </c>
      <c r="J20" s="3"/>
      <c r="K20" s="30" t="str">
        <f>IFERROR(VLOOKUP(J20,メニュー!$K$3:$L$4,2,FALSE),"")</f>
        <v/>
      </c>
      <c r="L20" s="33"/>
      <c r="M20" s="12"/>
      <c r="N20" s="12"/>
      <c r="O20" s="12"/>
      <c r="P20" s="12"/>
      <c r="Q20" s="12"/>
      <c r="R20" s="10" t="str">
        <f>IFERROR(IF(VLOOKUP(Q20,メニュー!$M$3:$N$15,2,FALSE)="","",VLOOKUP(Q20,メニュー!$M$3:$N$15,2,FALSE)),"")</f>
        <v/>
      </c>
      <c r="S20" s="3"/>
      <c r="T20" s="10" t="str">
        <f>IFERROR(VLOOKUP(S20,メニュー!$O$3:$P$4,2,FALSE),"")</f>
        <v/>
      </c>
      <c r="U20" s="12"/>
      <c r="V20" s="12"/>
    </row>
    <row r="21" spans="1:22" x14ac:dyDescent="0.2">
      <c r="A21" s="10" t="str">
        <f t="shared" si="0"/>
        <v/>
      </c>
      <c r="B21" s="3"/>
      <c r="C21" s="10" t="str">
        <f>IFERROR(VLOOKUP(B21,メニュー!$B$3:$C$40,2,FALSE),"")</f>
        <v/>
      </c>
      <c r="D21" s="3"/>
      <c r="E21" s="10" t="str">
        <f>IFERROR(VLOOKUP(D21,メニュー!$D$3:$E$5,2,FALSE),"")</f>
        <v/>
      </c>
      <c r="F21" s="3"/>
      <c r="G21" s="10"/>
      <c r="H21" s="3"/>
      <c r="I21" s="10" t="str">
        <f>IFERROR(IF(F21&lt;&gt;"",VLOOKUP(F21&amp;H21,メニュー!$H$53:$I$67,2,0),IF(AND(F21="",RIGHT(B21,3)="SMS"),VLOOKUP(H21,メニュー!$I$29:$J$29,2,0),IF(AND(F21="",E21=3),VLOOKUP(H21,メニュー!$I$18:$J$18,2,0),VLOOKUP(H21,メニュー!$I$12:$J$12,2,0)))),"")</f>
        <v/>
      </c>
      <c r="J21" s="3"/>
      <c r="K21" s="30" t="str">
        <f>IFERROR(VLOOKUP(J21,メニュー!$K$3:$L$4,2,FALSE),"")</f>
        <v/>
      </c>
      <c r="L21" s="33"/>
      <c r="M21" s="12"/>
      <c r="N21" s="12"/>
      <c r="O21" s="12"/>
      <c r="P21" s="12"/>
      <c r="Q21" s="12"/>
      <c r="R21" s="10" t="str">
        <f>IFERROR(IF(VLOOKUP(Q21,メニュー!$M$3:$N$15,2,FALSE)="","",VLOOKUP(Q21,メニュー!$M$3:$N$15,2,FALSE)),"")</f>
        <v/>
      </c>
      <c r="S21" s="3"/>
      <c r="T21" s="10" t="str">
        <f>IFERROR(VLOOKUP(S21,メニュー!$O$3:$P$4,2,FALSE),"")</f>
        <v/>
      </c>
      <c r="U21" s="12"/>
      <c r="V21" s="12"/>
    </row>
    <row r="22" spans="1:22" x14ac:dyDescent="0.2">
      <c r="A22" s="10" t="str">
        <f t="shared" si="0"/>
        <v/>
      </c>
      <c r="B22" s="3"/>
      <c r="C22" s="10" t="str">
        <f>IFERROR(VLOOKUP(B22,メニュー!$B$3:$C$40,2,FALSE),"")</f>
        <v/>
      </c>
      <c r="D22" s="3"/>
      <c r="E22" s="10" t="str">
        <f>IFERROR(VLOOKUP(D22,メニュー!$D$3:$E$5,2,FALSE),"")</f>
        <v/>
      </c>
      <c r="F22" s="3"/>
      <c r="G22" s="10"/>
      <c r="H22" s="3"/>
      <c r="I22" s="10" t="str">
        <f>IFERROR(IF(F22&lt;&gt;"",VLOOKUP(F22&amp;H22,メニュー!$H$53:$I$67,2,0),IF(AND(F22="",RIGHT(B22,3)="SMS"),VLOOKUP(H22,メニュー!$I$29:$J$29,2,0),IF(AND(F22="",E22=3),VLOOKUP(H22,メニュー!$I$18:$J$18,2,0),VLOOKUP(H22,メニュー!$I$12:$J$12,2,0)))),"")</f>
        <v/>
      </c>
      <c r="J22" s="3"/>
      <c r="K22" s="30" t="str">
        <f>IFERROR(VLOOKUP(J22,メニュー!$K$3:$L$4,2,FALSE),"")</f>
        <v/>
      </c>
      <c r="L22" s="33"/>
      <c r="M22" s="12"/>
      <c r="N22" s="12"/>
      <c r="O22" s="12"/>
      <c r="P22" s="12"/>
      <c r="Q22" s="12"/>
      <c r="R22" s="10" t="str">
        <f>IFERROR(IF(VLOOKUP(Q22,メニュー!$M$3:$N$15,2,FALSE)="","",VLOOKUP(Q22,メニュー!$M$3:$N$15,2,FALSE)),"")</f>
        <v/>
      </c>
      <c r="S22" s="3"/>
      <c r="T22" s="10" t="str">
        <f>IFERROR(VLOOKUP(S22,メニュー!$O$3:$P$4,2,FALSE),"")</f>
        <v/>
      </c>
      <c r="U22" s="12"/>
      <c r="V22" s="12"/>
    </row>
    <row r="23" spans="1:22" x14ac:dyDescent="0.2">
      <c r="A23" s="10" t="str">
        <f t="shared" si="0"/>
        <v/>
      </c>
      <c r="B23" s="3"/>
      <c r="C23" s="10" t="str">
        <f>IFERROR(VLOOKUP(B23,メニュー!$B$3:$C$40,2,FALSE),"")</f>
        <v/>
      </c>
      <c r="D23" s="3"/>
      <c r="E23" s="10" t="str">
        <f>IFERROR(VLOOKUP(D23,メニュー!$D$3:$E$5,2,FALSE),"")</f>
        <v/>
      </c>
      <c r="F23" s="3"/>
      <c r="G23" s="10"/>
      <c r="H23" s="3"/>
      <c r="I23" s="10" t="str">
        <f>IFERROR(IF(F23&lt;&gt;"",VLOOKUP(F23&amp;H23,メニュー!$H$53:$I$67,2,0),IF(AND(F23="",RIGHT(B23,3)="SMS"),VLOOKUP(H23,メニュー!$I$29:$J$29,2,0),IF(AND(F23="",E23=3),VLOOKUP(H23,メニュー!$I$18:$J$18,2,0),VLOOKUP(H23,メニュー!$I$12:$J$12,2,0)))),"")</f>
        <v/>
      </c>
      <c r="J23" s="3"/>
      <c r="K23" s="30" t="str">
        <f>IFERROR(VLOOKUP(J23,メニュー!$K$3:$L$4,2,FALSE),"")</f>
        <v/>
      </c>
      <c r="L23" s="33"/>
      <c r="M23" s="12"/>
      <c r="N23" s="12"/>
      <c r="O23" s="12"/>
      <c r="P23" s="12"/>
      <c r="Q23" s="12"/>
      <c r="R23" s="10" t="str">
        <f>IFERROR(IF(VLOOKUP(Q23,メニュー!$M$3:$N$15,2,FALSE)="","",VLOOKUP(Q23,メニュー!$M$3:$N$15,2,FALSE)),"")</f>
        <v/>
      </c>
      <c r="S23" s="3"/>
      <c r="T23" s="10" t="str">
        <f>IFERROR(VLOOKUP(S23,メニュー!$O$3:$P$4,2,FALSE),"")</f>
        <v/>
      </c>
      <c r="U23" s="12"/>
      <c r="V23" s="12"/>
    </row>
    <row r="24" spans="1:22" x14ac:dyDescent="0.2">
      <c r="A24" s="10" t="str">
        <f t="shared" si="0"/>
        <v/>
      </c>
      <c r="B24" s="3"/>
      <c r="C24" s="10" t="str">
        <f>IFERROR(VLOOKUP(B24,メニュー!$B$3:$C$40,2,FALSE),"")</f>
        <v/>
      </c>
      <c r="D24" s="3"/>
      <c r="E24" s="10" t="str">
        <f>IFERROR(VLOOKUP(D24,メニュー!$D$3:$E$5,2,FALSE),"")</f>
        <v/>
      </c>
      <c r="F24" s="3"/>
      <c r="G24" s="10"/>
      <c r="H24" s="3"/>
      <c r="I24" s="10" t="str">
        <f>IFERROR(IF(F24&lt;&gt;"",VLOOKUP(F24&amp;H24,メニュー!$H$53:$I$67,2,0),IF(AND(F24="",RIGHT(B24,3)="SMS"),VLOOKUP(H24,メニュー!$I$29:$J$29,2,0),IF(AND(F24="",E24=3),VLOOKUP(H24,メニュー!$I$18:$J$18,2,0),VLOOKUP(H24,メニュー!$I$12:$J$12,2,0)))),"")</f>
        <v/>
      </c>
      <c r="J24" s="3"/>
      <c r="K24" s="30" t="str">
        <f>IFERROR(VLOOKUP(J24,メニュー!$K$3:$L$4,2,FALSE),"")</f>
        <v/>
      </c>
      <c r="L24" s="33"/>
      <c r="M24" s="12"/>
      <c r="N24" s="12"/>
      <c r="O24" s="12"/>
      <c r="P24" s="12"/>
      <c r="Q24" s="12"/>
      <c r="R24" s="10" t="str">
        <f>IFERROR(IF(VLOOKUP(Q24,メニュー!$M$3:$N$15,2,FALSE)="","",VLOOKUP(Q24,メニュー!$M$3:$N$15,2,FALSE)),"")</f>
        <v/>
      </c>
      <c r="S24" s="3"/>
      <c r="T24" s="10" t="str">
        <f>IFERROR(VLOOKUP(S24,メニュー!$O$3:$P$4,2,FALSE),"")</f>
        <v/>
      </c>
      <c r="U24" s="12"/>
      <c r="V24" s="12"/>
    </row>
    <row r="25" spans="1:22" x14ac:dyDescent="0.2">
      <c r="A25" s="10" t="str">
        <f t="shared" si="0"/>
        <v/>
      </c>
      <c r="B25" s="3"/>
      <c r="C25" s="10" t="str">
        <f>IFERROR(VLOOKUP(B25,メニュー!$B$3:$C$40,2,FALSE),"")</f>
        <v/>
      </c>
      <c r="D25" s="3"/>
      <c r="E25" s="10" t="str">
        <f>IFERROR(VLOOKUP(D25,メニュー!$D$3:$E$5,2,FALSE),"")</f>
        <v/>
      </c>
      <c r="F25" s="3"/>
      <c r="G25" s="10"/>
      <c r="H25" s="3"/>
      <c r="I25" s="10" t="str">
        <f>IFERROR(IF(F25&lt;&gt;"",VLOOKUP(F25&amp;H25,メニュー!$H$53:$I$67,2,0),IF(AND(F25="",RIGHT(B25,3)="SMS"),VLOOKUP(H25,メニュー!$I$29:$J$29,2,0),IF(AND(F25="",E25=3),VLOOKUP(H25,メニュー!$I$18:$J$18,2,0),VLOOKUP(H25,メニュー!$I$12:$J$12,2,0)))),"")</f>
        <v/>
      </c>
      <c r="J25" s="3"/>
      <c r="K25" s="30" t="str">
        <f>IFERROR(VLOOKUP(J25,メニュー!$K$3:$L$4,2,FALSE),"")</f>
        <v/>
      </c>
      <c r="L25" s="33"/>
      <c r="M25" s="12"/>
      <c r="N25" s="12"/>
      <c r="O25" s="12"/>
      <c r="P25" s="12"/>
      <c r="Q25" s="12"/>
      <c r="R25" s="10" t="str">
        <f>IFERROR(IF(VLOOKUP(Q25,メニュー!$M$3:$N$15,2,FALSE)="","",VLOOKUP(Q25,メニュー!$M$3:$N$15,2,FALSE)),"")</f>
        <v/>
      </c>
      <c r="S25" s="3"/>
      <c r="T25" s="10" t="str">
        <f>IFERROR(VLOOKUP(S25,メニュー!$O$3:$P$4,2,FALSE),"")</f>
        <v/>
      </c>
      <c r="U25" s="12"/>
      <c r="V25" s="12"/>
    </row>
    <row r="26" spans="1:22" x14ac:dyDescent="0.2">
      <c r="A26" s="10" t="str">
        <f t="shared" si="0"/>
        <v/>
      </c>
      <c r="B26" s="3"/>
      <c r="C26" s="10" t="str">
        <f>IFERROR(VLOOKUP(B26,メニュー!$B$3:$C$40,2,FALSE),"")</f>
        <v/>
      </c>
      <c r="D26" s="3"/>
      <c r="E26" s="10" t="str">
        <f>IFERROR(VLOOKUP(D26,メニュー!$D$3:$E$5,2,FALSE),"")</f>
        <v/>
      </c>
      <c r="F26" s="3"/>
      <c r="G26" s="10"/>
      <c r="H26" s="3"/>
      <c r="I26" s="10" t="str">
        <f>IFERROR(IF(F26&lt;&gt;"",VLOOKUP(F26&amp;H26,メニュー!$H$53:$I$67,2,0),IF(AND(F26="",RIGHT(B26,3)="SMS"),VLOOKUP(H26,メニュー!$I$29:$J$29,2,0),IF(AND(F26="",E26=3),VLOOKUP(H26,メニュー!$I$18:$J$18,2,0),VLOOKUP(H26,メニュー!$I$12:$J$12,2,0)))),"")</f>
        <v/>
      </c>
      <c r="J26" s="3"/>
      <c r="K26" s="30" t="str">
        <f>IFERROR(VLOOKUP(J26,メニュー!$K$3:$L$4,2,FALSE),"")</f>
        <v/>
      </c>
      <c r="L26" s="33"/>
      <c r="M26" s="12"/>
      <c r="N26" s="12"/>
      <c r="O26" s="12"/>
      <c r="P26" s="12"/>
      <c r="Q26" s="12"/>
      <c r="R26" s="10" t="str">
        <f>IFERROR(IF(VLOOKUP(Q26,メニュー!$M$3:$N$15,2,FALSE)="","",VLOOKUP(Q26,メニュー!$M$3:$N$15,2,FALSE)),"")</f>
        <v/>
      </c>
      <c r="S26" s="3"/>
      <c r="T26" s="10" t="str">
        <f>IFERROR(VLOOKUP(S26,メニュー!$O$3:$P$4,2,FALSE),"")</f>
        <v/>
      </c>
      <c r="U26" s="12"/>
      <c r="V26" s="12"/>
    </row>
    <row r="27" spans="1:22" x14ac:dyDescent="0.2">
      <c r="A27" s="10" t="str">
        <f t="shared" si="0"/>
        <v/>
      </c>
      <c r="B27" s="3"/>
      <c r="C27" s="10" t="str">
        <f>IFERROR(VLOOKUP(B27,メニュー!$B$3:$C$40,2,FALSE),"")</f>
        <v/>
      </c>
      <c r="D27" s="3"/>
      <c r="E27" s="10" t="str">
        <f>IFERROR(VLOOKUP(D27,メニュー!$D$3:$E$5,2,FALSE),"")</f>
        <v/>
      </c>
      <c r="F27" s="3"/>
      <c r="G27" s="10"/>
      <c r="H27" s="3"/>
      <c r="I27" s="10" t="str">
        <f>IFERROR(IF(F27&lt;&gt;"",VLOOKUP(F27&amp;H27,メニュー!$H$53:$I$67,2,0),IF(AND(F27="",RIGHT(B27,3)="SMS"),VLOOKUP(H27,メニュー!$I$29:$J$29,2,0),IF(AND(F27="",E27=3),VLOOKUP(H27,メニュー!$I$18:$J$18,2,0),VLOOKUP(H27,メニュー!$I$12:$J$12,2,0)))),"")</f>
        <v/>
      </c>
      <c r="J27" s="3"/>
      <c r="K27" s="30" t="str">
        <f>IFERROR(VLOOKUP(J27,メニュー!$K$3:$L$4,2,FALSE),"")</f>
        <v/>
      </c>
      <c r="L27" s="33"/>
      <c r="M27" s="12"/>
      <c r="N27" s="12"/>
      <c r="O27" s="12"/>
      <c r="P27" s="12"/>
      <c r="Q27" s="12"/>
      <c r="R27" s="10" t="str">
        <f>IFERROR(IF(VLOOKUP(Q27,メニュー!$M$3:$N$15,2,FALSE)="","",VLOOKUP(Q27,メニュー!$M$3:$N$15,2,FALSE)),"")</f>
        <v/>
      </c>
      <c r="S27" s="3"/>
      <c r="T27" s="10" t="str">
        <f>IFERROR(VLOOKUP(S27,メニュー!$O$3:$P$4,2,FALSE),"")</f>
        <v/>
      </c>
      <c r="U27" s="12"/>
      <c r="V27" s="12"/>
    </row>
    <row r="28" spans="1:22" x14ac:dyDescent="0.2">
      <c r="A28" s="10" t="str">
        <f t="shared" si="0"/>
        <v/>
      </c>
      <c r="B28" s="3"/>
      <c r="C28" s="10" t="str">
        <f>IFERROR(VLOOKUP(B28,メニュー!$B$3:$C$40,2,FALSE),"")</f>
        <v/>
      </c>
      <c r="D28" s="3"/>
      <c r="E28" s="10" t="str">
        <f>IFERROR(VLOOKUP(D28,メニュー!$D$3:$E$5,2,FALSE),"")</f>
        <v/>
      </c>
      <c r="F28" s="3"/>
      <c r="G28" s="10"/>
      <c r="H28" s="3"/>
      <c r="I28" s="10" t="str">
        <f>IFERROR(IF(F28&lt;&gt;"",VLOOKUP(F28&amp;H28,メニュー!$H$53:$I$67,2,0),IF(AND(F28="",RIGHT(B28,3)="SMS"),VLOOKUP(H28,メニュー!$I$29:$J$29,2,0),IF(AND(F28="",E28=3),VLOOKUP(H28,メニュー!$I$18:$J$18,2,0),VLOOKUP(H28,メニュー!$I$12:$J$12,2,0)))),"")</f>
        <v/>
      </c>
      <c r="J28" s="3"/>
      <c r="K28" s="30" t="str">
        <f>IFERROR(VLOOKUP(J28,メニュー!$K$3:$L$4,2,FALSE),"")</f>
        <v/>
      </c>
      <c r="L28" s="33"/>
      <c r="M28" s="12"/>
      <c r="N28" s="12"/>
      <c r="O28" s="12"/>
      <c r="P28" s="12"/>
      <c r="Q28" s="12"/>
      <c r="R28" s="10" t="str">
        <f>IFERROR(IF(VLOOKUP(Q28,メニュー!$M$3:$N$15,2,FALSE)="","",VLOOKUP(Q28,メニュー!$M$3:$N$15,2,FALSE)),"")</f>
        <v/>
      </c>
      <c r="S28" s="3"/>
      <c r="T28" s="10" t="str">
        <f>IFERROR(VLOOKUP(S28,メニュー!$O$3:$P$4,2,FALSE),"")</f>
        <v/>
      </c>
      <c r="U28" s="12"/>
      <c r="V28" s="12"/>
    </row>
    <row r="29" spans="1:22" x14ac:dyDescent="0.2">
      <c r="A29" s="10" t="str">
        <f t="shared" si="0"/>
        <v/>
      </c>
      <c r="B29" s="3"/>
      <c r="C29" s="10" t="str">
        <f>IFERROR(VLOOKUP(B29,メニュー!$B$3:$C$40,2,FALSE),"")</f>
        <v/>
      </c>
      <c r="D29" s="3"/>
      <c r="E29" s="10" t="str">
        <f>IFERROR(VLOOKUP(D29,メニュー!$D$3:$E$5,2,FALSE),"")</f>
        <v/>
      </c>
      <c r="F29" s="3"/>
      <c r="G29" s="10"/>
      <c r="H29" s="3"/>
      <c r="I29" s="10" t="str">
        <f>IFERROR(IF(F29&lt;&gt;"",VLOOKUP(F29&amp;H29,メニュー!$H$53:$I$67,2,0),IF(AND(F29="",RIGHT(B29,3)="SMS"),VLOOKUP(H29,メニュー!$I$29:$J$29,2,0),IF(AND(F29="",E29=3),VLOOKUP(H29,メニュー!$I$18:$J$18,2,0),VLOOKUP(H29,メニュー!$I$12:$J$12,2,0)))),"")</f>
        <v/>
      </c>
      <c r="J29" s="3"/>
      <c r="K29" s="30" t="str">
        <f>IFERROR(VLOOKUP(J29,メニュー!$K$3:$L$4,2,FALSE),"")</f>
        <v/>
      </c>
      <c r="L29" s="33"/>
      <c r="M29" s="12"/>
      <c r="N29" s="12"/>
      <c r="O29" s="12"/>
      <c r="P29" s="12"/>
      <c r="Q29" s="12"/>
      <c r="R29" s="10" t="str">
        <f>IFERROR(IF(VLOOKUP(Q29,メニュー!$M$3:$N$15,2,FALSE)="","",VLOOKUP(Q29,メニュー!$M$3:$N$15,2,FALSE)),"")</f>
        <v/>
      </c>
      <c r="S29" s="3"/>
      <c r="T29" s="10" t="str">
        <f>IFERROR(VLOOKUP(S29,メニュー!$O$3:$P$4,2,FALSE),"")</f>
        <v/>
      </c>
      <c r="U29" s="12"/>
      <c r="V29" s="12"/>
    </row>
    <row r="30" spans="1:22" x14ac:dyDescent="0.2">
      <c r="A30" s="10" t="str">
        <f t="shared" si="0"/>
        <v/>
      </c>
      <c r="B30" s="3"/>
      <c r="C30" s="10" t="str">
        <f>IFERROR(VLOOKUP(B30,メニュー!$B$3:$C$40,2,FALSE),"")</f>
        <v/>
      </c>
      <c r="D30" s="3"/>
      <c r="E30" s="10" t="str">
        <f>IFERROR(VLOOKUP(D30,メニュー!$D$3:$E$5,2,FALSE),"")</f>
        <v/>
      </c>
      <c r="F30" s="3"/>
      <c r="G30" s="10"/>
      <c r="H30" s="3"/>
      <c r="I30" s="10" t="str">
        <f>IFERROR(IF(F30&lt;&gt;"",VLOOKUP(F30&amp;H30,メニュー!$H$53:$I$67,2,0),IF(AND(F30="",RIGHT(B30,3)="SMS"),VLOOKUP(H30,メニュー!$I$29:$J$29,2,0),IF(AND(F30="",E30=3),VLOOKUP(H30,メニュー!$I$18:$J$18,2,0),VLOOKUP(H30,メニュー!$I$12:$J$12,2,0)))),"")</f>
        <v/>
      </c>
      <c r="J30" s="3"/>
      <c r="K30" s="30" t="str">
        <f>IFERROR(VLOOKUP(J30,メニュー!$K$3:$L$4,2,FALSE),"")</f>
        <v/>
      </c>
      <c r="L30" s="33"/>
      <c r="M30" s="12"/>
      <c r="N30" s="12"/>
      <c r="O30" s="12"/>
      <c r="P30" s="12"/>
      <c r="Q30" s="12"/>
      <c r="R30" s="10" t="str">
        <f>IFERROR(IF(VLOOKUP(Q30,メニュー!$M$3:$N$15,2,FALSE)="","",VLOOKUP(Q30,メニュー!$M$3:$N$15,2,FALSE)),"")</f>
        <v/>
      </c>
      <c r="S30" s="3"/>
      <c r="T30" s="10" t="str">
        <f>IFERROR(VLOOKUP(S30,メニュー!$O$3:$P$4,2,FALSE),"")</f>
        <v/>
      </c>
      <c r="U30" s="12"/>
      <c r="V30" s="12"/>
    </row>
    <row r="31" spans="1:22" x14ac:dyDescent="0.2">
      <c r="A31" s="10" t="str">
        <f t="shared" si="0"/>
        <v/>
      </c>
      <c r="B31" s="3"/>
      <c r="C31" s="10" t="str">
        <f>IFERROR(VLOOKUP(B31,メニュー!$B$3:$C$40,2,FALSE),"")</f>
        <v/>
      </c>
      <c r="D31" s="3"/>
      <c r="E31" s="10" t="str">
        <f>IFERROR(VLOOKUP(D31,メニュー!$D$3:$E$5,2,FALSE),"")</f>
        <v/>
      </c>
      <c r="F31" s="3"/>
      <c r="G31" s="10"/>
      <c r="H31" s="3"/>
      <c r="I31" s="10" t="str">
        <f>IFERROR(IF(F31&lt;&gt;"",VLOOKUP(F31&amp;H31,メニュー!$H$53:$I$67,2,0),IF(AND(F31="",RIGHT(B31,3)="SMS"),VLOOKUP(H31,メニュー!$I$29:$J$29,2,0),IF(AND(F31="",E31=3),VLOOKUP(H31,メニュー!$I$18:$J$18,2,0),VLOOKUP(H31,メニュー!$I$12:$J$12,2,0)))),"")</f>
        <v/>
      </c>
      <c r="J31" s="3"/>
      <c r="K31" s="30" t="str">
        <f>IFERROR(VLOOKUP(J31,メニュー!$K$3:$L$4,2,FALSE),"")</f>
        <v/>
      </c>
      <c r="L31" s="33"/>
      <c r="M31" s="12"/>
      <c r="N31" s="12"/>
      <c r="O31" s="12"/>
      <c r="P31" s="12"/>
      <c r="Q31" s="12"/>
      <c r="R31" s="10" t="str">
        <f>IFERROR(IF(VLOOKUP(Q31,メニュー!$M$3:$N$15,2,FALSE)="","",VLOOKUP(Q31,メニュー!$M$3:$N$15,2,FALSE)),"")</f>
        <v/>
      </c>
      <c r="S31" s="3"/>
      <c r="T31" s="10" t="str">
        <f>IFERROR(VLOOKUP(S31,メニュー!$O$3:$P$4,2,FALSE),"")</f>
        <v/>
      </c>
      <c r="U31" s="12"/>
      <c r="V31" s="12"/>
    </row>
    <row r="32" spans="1:22" x14ac:dyDescent="0.2">
      <c r="A32" s="10" t="str">
        <f t="shared" si="0"/>
        <v/>
      </c>
      <c r="B32" s="3"/>
      <c r="C32" s="10" t="str">
        <f>IFERROR(VLOOKUP(B32,メニュー!$B$3:$C$40,2,FALSE),"")</f>
        <v/>
      </c>
      <c r="D32" s="3"/>
      <c r="E32" s="10" t="str">
        <f>IFERROR(VLOOKUP(D32,メニュー!$D$3:$E$5,2,FALSE),"")</f>
        <v/>
      </c>
      <c r="F32" s="3"/>
      <c r="G32" s="10"/>
      <c r="H32" s="3"/>
      <c r="I32" s="10" t="str">
        <f>IFERROR(IF(F32&lt;&gt;"",VLOOKUP(F32&amp;H32,メニュー!$H$53:$I$67,2,0),IF(AND(F32="",RIGHT(B32,3)="SMS"),VLOOKUP(H32,メニュー!$I$29:$J$29,2,0),IF(AND(F32="",E32=3),VLOOKUP(H32,メニュー!$I$18:$J$18,2,0),VLOOKUP(H32,メニュー!$I$12:$J$12,2,0)))),"")</f>
        <v/>
      </c>
      <c r="J32" s="3"/>
      <c r="K32" s="30" t="str">
        <f>IFERROR(VLOOKUP(J32,メニュー!$K$3:$L$4,2,FALSE),"")</f>
        <v/>
      </c>
      <c r="L32" s="33"/>
      <c r="M32" s="12"/>
      <c r="N32" s="12"/>
      <c r="O32" s="12"/>
      <c r="P32" s="12"/>
      <c r="Q32" s="12"/>
      <c r="R32" s="10" t="str">
        <f>IFERROR(IF(VLOOKUP(Q32,メニュー!$M$3:$N$15,2,FALSE)="","",VLOOKUP(Q32,メニュー!$M$3:$N$15,2,FALSE)),"")</f>
        <v/>
      </c>
      <c r="S32" s="3"/>
      <c r="T32" s="10" t="str">
        <f>IFERROR(VLOOKUP(S32,メニュー!$O$3:$P$4,2,FALSE),"")</f>
        <v/>
      </c>
      <c r="U32" s="12"/>
      <c r="V32" s="12"/>
    </row>
    <row r="33" spans="1:22" x14ac:dyDescent="0.2">
      <c r="A33" s="10" t="str">
        <f t="shared" si="0"/>
        <v/>
      </c>
      <c r="B33" s="3"/>
      <c r="C33" s="10" t="str">
        <f>IFERROR(VLOOKUP(B33,メニュー!$B$3:$C$40,2,FALSE),"")</f>
        <v/>
      </c>
      <c r="D33" s="3"/>
      <c r="E33" s="10" t="str">
        <f>IFERROR(VLOOKUP(D33,メニュー!$D$3:$E$5,2,FALSE),"")</f>
        <v/>
      </c>
      <c r="F33" s="3"/>
      <c r="G33" s="10"/>
      <c r="H33" s="3"/>
      <c r="I33" s="10" t="str">
        <f>IFERROR(IF(F33&lt;&gt;"",VLOOKUP(F33&amp;H33,メニュー!$H$53:$I$67,2,0),IF(AND(F33="",RIGHT(B33,3)="SMS"),VLOOKUP(H33,メニュー!$I$29:$J$29,2,0),IF(AND(F33="",E33=3),VLOOKUP(H33,メニュー!$I$18:$J$18,2,0),VLOOKUP(H33,メニュー!$I$12:$J$12,2,0)))),"")</f>
        <v/>
      </c>
      <c r="J33" s="3"/>
      <c r="K33" s="30" t="str">
        <f>IFERROR(VLOOKUP(J33,メニュー!$K$3:$L$4,2,FALSE),"")</f>
        <v/>
      </c>
      <c r="L33" s="33"/>
      <c r="M33" s="12"/>
      <c r="N33" s="12"/>
      <c r="O33" s="12"/>
      <c r="P33" s="12"/>
      <c r="Q33" s="12"/>
      <c r="R33" s="10" t="str">
        <f>IFERROR(IF(VLOOKUP(Q33,メニュー!$M$3:$N$15,2,FALSE)="","",VLOOKUP(Q33,メニュー!$M$3:$N$15,2,FALSE)),"")</f>
        <v/>
      </c>
      <c r="S33" s="3"/>
      <c r="T33" s="10" t="str">
        <f>IFERROR(VLOOKUP(S33,メニュー!$O$3:$P$4,2,FALSE),"")</f>
        <v/>
      </c>
      <c r="U33" s="12"/>
      <c r="V33" s="12"/>
    </row>
    <row r="34" spans="1:22" x14ac:dyDescent="0.2">
      <c r="A34" s="10" t="str">
        <f t="shared" si="0"/>
        <v/>
      </c>
      <c r="B34" s="3"/>
      <c r="C34" s="10" t="str">
        <f>IFERROR(VLOOKUP(B34,メニュー!$B$3:$C$40,2,FALSE),"")</f>
        <v/>
      </c>
      <c r="D34" s="3"/>
      <c r="E34" s="10" t="str">
        <f>IFERROR(VLOOKUP(D34,メニュー!$D$3:$E$5,2,FALSE),"")</f>
        <v/>
      </c>
      <c r="F34" s="3"/>
      <c r="G34" s="10"/>
      <c r="H34" s="3"/>
      <c r="I34" s="10" t="str">
        <f>IFERROR(IF(F34&lt;&gt;"",VLOOKUP(F34&amp;H34,メニュー!$H$53:$I$67,2,0),IF(AND(F34="",RIGHT(B34,3)="SMS"),VLOOKUP(H34,メニュー!$I$29:$J$29,2,0),IF(AND(F34="",E34=3),VLOOKUP(H34,メニュー!$I$18:$J$18,2,0),VLOOKUP(H34,メニュー!$I$12:$J$12,2,0)))),"")</f>
        <v/>
      </c>
      <c r="J34" s="3"/>
      <c r="K34" s="30" t="str">
        <f>IFERROR(VLOOKUP(J34,メニュー!$K$3:$L$4,2,FALSE),"")</f>
        <v/>
      </c>
      <c r="L34" s="33"/>
      <c r="M34" s="12"/>
      <c r="N34" s="12"/>
      <c r="O34" s="12"/>
      <c r="P34" s="12"/>
      <c r="Q34" s="12"/>
      <c r="R34" s="10" t="str">
        <f>IFERROR(IF(VLOOKUP(Q34,メニュー!$M$3:$N$15,2,FALSE)="","",VLOOKUP(Q34,メニュー!$M$3:$N$15,2,FALSE)),"")</f>
        <v/>
      </c>
      <c r="S34" s="3"/>
      <c r="T34" s="10" t="str">
        <f>IFERROR(VLOOKUP(S34,メニュー!$O$3:$P$4,2,FALSE),"")</f>
        <v/>
      </c>
      <c r="U34" s="12"/>
      <c r="V34" s="12"/>
    </row>
    <row r="35" spans="1:22" x14ac:dyDescent="0.2">
      <c r="A35" s="10" t="str">
        <f t="shared" si="0"/>
        <v/>
      </c>
      <c r="B35" s="3"/>
      <c r="C35" s="10" t="str">
        <f>IFERROR(VLOOKUP(B35,メニュー!$B$3:$C$40,2,FALSE),"")</f>
        <v/>
      </c>
      <c r="D35" s="3"/>
      <c r="E35" s="10" t="str">
        <f>IFERROR(VLOOKUP(D35,メニュー!$D$3:$E$5,2,FALSE),"")</f>
        <v/>
      </c>
      <c r="F35" s="3"/>
      <c r="G35" s="10"/>
      <c r="H35" s="3"/>
      <c r="I35" s="10" t="str">
        <f>IFERROR(IF(F35&lt;&gt;"",VLOOKUP(F35&amp;H35,メニュー!$H$53:$I$67,2,0),IF(AND(F35="",RIGHT(B35,3)="SMS"),VLOOKUP(H35,メニュー!$I$29:$J$29,2,0),IF(AND(F35="",E35=3),VLOOKUP(H35,メニュー!$I$18:$J$18,2,0),VLOOKUP(H35,メニュー!$I$12:$J$12,2,0)))),"")</f>
        <v/>
      </c>
      <c r="J35" s="3"/>
      <c r="K35" s="30" t="str">
        <f>IFERROR(VLOOKUP(J35,メニュー!$K$3:$L$4,2,FALSE),"")</f>
        <v/>
      </c>
      <c r="L35" s="33"/>
      <c r="M35" s="12"/>
      <c r="N35" s="12"/>
      <c r="O35" s="12"/>
      <c r="P35" s="12"/>
      <c r="Q35" s="12"/>
      <c r="R35" s="10" t="str">
        <f>IFERROR(IF(VLOOKUP(Q35,メニュー!$M$3:$N$15,2,FALSE)="","",VLOOKUP(Q35,メニュー!$M$3:$N$15,2,FALSE)),"")</f>
        <v/>
      </c>
      <c r="S35" s="3"/>
      <c r="T35" s="10" t="str">
        <f>IFERROR(VLOOKUP(S35,メニュー!$O$3:$P$4,2,FALSE),"")</f>
        <v/>
      </c>
      <c r="U35" s="12"/>
      <c r="V35" s="12"/>
    </row>
    <row r="36" spans="1:22" x14ac:dyDescent="0.2">
      <c r="A36" s="10" t="str">
        <f t="shared" si="0"/>
        <v/>
      </c>
      <c r="B36" s="3"/>
      <c r="C36" s="10" t="str">
        <f>IFERROR(VLOOKUP(B36,メニュー!$B$3:$C$40,2,FALSE),"")</f>
        <v/>
      </c>
      <c r="D36" s="3"/>
      <c r="E36" s="10" t="str">
        <f>IFERROR(VLOOKUP(D36,メニュー!$D$3:$E$5,2,FALSE),"")</f>
        <v/>
      </c>
      <c r="F36" s="3"/>
      <c r="G36" s="10"/>
      <c r="H36" s="3"/>
      <c r="I36" s="10" t="str">
        <f>IFERROR(IF(F36&lt;&gt;"",VLOOKUP(F36&amp;H36,メニュー!$H$53:$I$67,2,0),IF(AND(F36="",RIGHT(B36,3)="SMS"),VLOOKUP(H36,メニュー!$I$29:$J$29,2,0),IF(AND(F36="",E36=3),VLOOKUP(H36,メニュー!$I$18:$J$18,2,0),VLOOKUP(H36,メニュー!$I$12:$J$12,2,0)))),"")</f>
        <v/>
      </c>
      <c r="J36" s="3"/>
      <c r="K36" s="30" t="str">
        <f>IFERROR(VLOOKUP(J36,メニュー!$K$3:$L$4,2,FALSE),"")</f>
        <v/>
      </c>
      <c r="L36" s="33"/>
      <c r="M36" s="12"/>
      <c r="N36" s="12"/>
      <c r="O36" s="12"/>
      <c r="P36" s="12"/>
      <c r="Q36" s="12"/>
      <c r="R36" s="10" t="str">
        <f>IFERROR(IF(VLOOKUP(Q36,メニュー!$M$3:$N$15,2,FALSE)="","",VLOOKUP(Q36,メニュー!$M$3:$N$15,2,FALSE)),"")</f>
        <v/>
      </c>
      <c r="S36" s="3"/>
      <c r="T36" s="10" t="str">
        <f>IFERROR(VLOOKUP(S36,メニュー!$O$3:$P$4,2,FALSE),"")</f>
        <v/>
      </c>
      <c r="U36" s="12"/>
      <c r="V36" s="12"/>
    </row>
    <row r="37" spans="1:22" x14ac:dyDescent="0.2">
      <c r="A37" s="10" t="str">
        <f t="shared" si="0"/>
        <v/>
      </c>
      <c r="B37" s="3"/>
      <c r="C37" s="10" t="str">
        <f>IFERROR(VLOOKUP(B37,メニュー!$B$3:$C$40,2,FALSE),"")</f>
        <v/>
      </c>
      <c r="D37" s="3"/>
      <c r="E37" s="10" t="str">
        <f>IFERROR(VLOOKUP(D37,メニュー!$D$3:$E$5,2,FALSE),"")</f>
        <v/>
      </c>
      <c r="F37" s="3"/>
      <c r="G37" s="10"/>
      <c r="H37" s="3"/>
      <c r="I37" s="10" t="str">
        <f>IFERROR(IF(F37&lt;&gt;"",VLOOKUP(F37&amp;H37,メニュー!$H$53:$I$67,2,0),IF(AND(F37="",RIGHT(B37,3)="SMS"),VLOOKUP(H37,メニュー!$I$29:$J$29,2,0),IF(AND(F37="",E37=3),VLOOKUP(H37,メニュー!$I$18:$J$18,2,0),VLOOKUP(H37,メニュー!$I$12:$J$12,2,0)))),"")</f>
        <v/>
      </c>
      <c r="J37" s="3"/>
      <c r="K37" s="30" t="str">
        <f>IFERROR(VLOOKUP(J37,メニュー!$K$3:$L$4,2,FALSE),"")</f>
        <v/>
      </c>
      <c r="L37" s="33"/>
      <c r="M37" s="12"/>
      <c r="N37" s="12"/>
      <c r="O37" s="12"/>
      <c r="P37" s="12"/>
      <c r="Q37" s="12"/>
      <c r="R37" s="10" t="str">
        <f>IFERROR(IF(VLOOKUP(Q37,メニュー!$M$3:$N$15,2,FALSE)="","",VLOOKUP(Q37,メニュー!$M$3:$N$15,2,FALSE)),"")</f>
        <v/>
      </c>
      <c r="S37" s="3"/>
      <c r="T37" s="10" t="str">
        <f>IFERROR(VLOOKUP(S37,メニュー!$O$3:$P$4,2,FALSE),"")</f>
        <v/>
      </c>
      <c r="U37" s="12"/>
      <c r="V37" s="12"/>
    </row>
    <row r="38" spans="1:22" x14ac:dyDescent="0.2">
      <c r="A38" s="10" t="str">
        <f t="shared" si="0"/>
        <v/>
      </c>
      <c r="B38" s="3"/>
      <c r="C38" s="10" t="str">
        <f>IFERROR(VLOOKUP(B38,メニュー!$B$3:$C$40,2,FALSE),"")</f>
        <v/>
      </c>
      <c r="D38" s="3"/>
      <c r="E38" s="10" t="str">
        <f>IFERROR(VLOOKUP(D38,メニュー!$D$3:$E$5,2,FALSE),"")</f>
        <v/>
      </c>
      <c r="F38" s="3"/>
      <c r="G38" s="10"/>
      <c r="H38" s="3"/>
      <c r="I38" s="10" t="str">
        <f>IFERROR(IF(F38&lt;&gt;"",VLOOKUP(F38&amp;H38,メニュー!$H$53:$I$67,2,0),IF(AND(F38="",RIGHT(B38,3)="SMS"),VLOOKUP(H38,メニュー!$I$29:$J$29,2,0),IF(AND(F38="",E38=3),VLOOKUP(H38,メニュー!$I$18:$J$18,2,0),VLOOKUP(H38,メニュー!$I$12:$J$12,2,0)))),"")</f>
        <v/>
      </c>
      <c r="J38" s="3"/>
      <c r="K38" s="30" t="str">
        <f>IFERROR(VLOOKUP(J38,メニュー!$K$3:$L$4,2,FALSE),"")</f>
        <v/>
      </c>
      <c r="L38" s="33"/>
      <c r="M38" s="12"/>
      <c r="N38" s="12"/>
      <c r="O38" s="12"/>
      <c r="P38" s="12"/>
      <c r="Q38" s="12"/>
      <c r="R38" s="10" t="str">
        <f>IFERROR(IF(VLOOKUP(Q38,メニュー!$M$3:$N$15,2,FALSE)="","",VLOOKUP(Q38,メニュー!$M$3:$N$15,2,FALSE)),"")</f>
        <v/>
      </c>
      <c r="S38" s="3"/>
      <c r="T38" s="10" t="str">
        <f>IFERROR(VLOOKUP(S38,メニュー!$O$3:$P$4,2,FALSE),"")</f>
        <v/>
      </c>
      <c r="U38" s="12"/>
      <c r="V38" s="12"/>
    </row>
    <row r="39" spans="1:22" x14ac:dyDescent="0.2">
      <c r="A39" s="10" t="str">
        <f t="shared" si="0"/>
        <v/>
      </c>
      <c r="B39" s="3"/>
      <c r="C39" s="10" t="str">
        <f>IFERROR(VLOOKUP(B39,メニュー!$B$3:$C$40,2,FALSE),"")</f>
        <v/>
      </c>
      <c r="D39" s="3"/>
      <c r="E39" s="10" t="str">
        <f>IFERROR(VLOOKUP(D39,メニュー!$D$3:$E$5,2,FALSE),"")</f>
        <v/>
      </c>
      <c r="F39" s="3"/>
      <c r="G39" s="10"/>
      <c r="H39" s="3"/>
      <c r="I39" s="10" t="str">
        <f>IFERROR(IF(F39&lt;&gt;"",VLOOKUP(F39&amp;H39,メニュー!$H$53:$I$67,2,0),IF(AND(F39="",RIGHT(B39,3)="SMS"),VLOOKUP(H39,メニュー!$I$29:$J$29,2,0),IF(AND(F39="",E39=3),VLOOKUP(H39,メニュー!$I$18:$J$18,2,0),VLOOKUP(H39,メニュー!$I$12:$J$12,2,0)))),"")</f>
        <v/>
      </c>
      <c r="J39" s="3"/>
      <c r="K39" s="30" t="str">
        <f>IFERROR(VLOOKUP(J39,メニュー!$K$3:$L$4,2,FALSE),"")</f>
        <v/>
      </c>
      <c r="L39" s="33"/>
      <c r="M39" s="12"/>
      <c r="N39" s="12"/>
      <c r="O39" s="12"/>
      <c r="P39" s="12"/>
      <c r="Q39" s="12"/>
      <c r="R39" s="10" t="str">
        <f>IFERROR(IF(VLOOKUP(Q39,メニュー!$M$3:$N$15,2,FALSE)="","",VLOOKUP(Q39,メニュー!$M$3:$N$15,2,FALSE)),"")</f>
        <v/>
      </c>
      <c r="S39" s="3"/>
      <c r="T39" s="10" t="str">
        <f>IFERROR(VLOOKUP(S39,メニュー!$O$3:$P$4,2,FALSE),"")</f>
        <v/>
      </c>
      <c r="U39" s="12"/>
      <c r="V39" s="12"/>
    </row>
    <row r="40" spans="1:22" x14ac:dyDescent="0.2">
      <c r="A40" s="10" t="str">
        <f t="shared" si="0"/>
        <v/>
      </c>
      <c r="B40" s="3"/>
      <c r="C40" s="10" t="str">
        <f>IFERROR(VLOOKUP(B40,メニュー!$B$3:$C$40,2,FALSE),"")</f>
        <v/>
      </c>
      <c r="D40" s="3"/>
      <c r="E40" s="10" t="str">
        <f>IFERROR(VLOOKUP(D40,メニュー!$D$3:$E$5,2,FALSE),"")</f>
        <v/>
      </c>
      <c r="F40" s="3"/>
      <c r="G40" s="10"/>
      <c r="H40" s="3"/>
      <c r="I40" s="10" t="str">
        <f>IFERROR(IF(F40&lt;&gt;"",VLOOKUP(F40&amp;H40,メニュー!$H$53:$I$67,2,0),IF(AND(F40="",RIGHT(B40,3)="SMS"),VLOOKUP(H40,メニュー!$I$29:$J$29,2,0),IF(AND(F40="",E40=3),VLOOKUP(H40,メニュー!$I$18:$J$18,2,0),VLOOKUP(H40,メニュー!$I$12:$J$12,2,0)))),"")</f>
        <v/>
      </c>
      <c r="J40" s="3"/>
      <c r="K40" s="30" t="str">
        <f>IFERROR(VLOOKUP(J40,メニュー!$K$3:$L$4,2,FALSE),"")</f>
        <v/>
      </c>
      <c r="L40" s="33"/>
      <c r="M40" s="12"/>
      <c r="N40" s="12"/>
      <c r="O40" s="12"/>
      <c r="P40" s="12"/>
      <c r="Q40" s="12"/>
      <c r="R40" s="10" t="str">
        <f>IFERROR(IF(VLOOKUP(Q40,メニュー!$M$3:$N$15,2,FALSE)="","",VLOOKUP(Q40,メニュー!$M$3:$N$15,2,FALSE)),"")</f>
        <v/>
      </c>
      <c r="S40" s="3"/>
      <c r="T40" s="10" t="str">
        <f>IFERROR(VLOOKUP(S40,メニュー!$O$3:$P$4,2,FALSE),"")</f>
        <v/>
      </c>
      <c r="U40" s="12"/>
      <c r="V40" s="12"/>
    </row>
    <row r="41" spans="1:22" x14ac:dyDescent="0.2">
      <c r="A41" s="10" t="str">
        <f t="shared" si="0"/>
        <v/>
      </c>
      <c r="B41" s="3"/>
      <c r="C41" s="10" t="str">
        <f>IFERROR(VLOOKUP(B41,メニュー!$B$3:$C$40,2,FALSE),"")</f>
        <v/>
      </c>
      <c r="D41" s="3"/>
      <c r="E41" s="10" t="str">
        <f>IFERROR(VLOOKUP(D41,メニュー!$D$3:$E$5,2,FALSE),"")</f>
        <v/>
      </c>
      <c r="F41" s="3"/>
      <c r="G41" s="10"/>
      <c r="H41" s="3"/>
      <c r="I41" s="10" t="str">
        <f>IFERROR(IF(F41&lt;&gt;"",VLOOKUP(F41&amp;H41,メニュー!$H$53:$I$67,2,0),IF(AND(F41="",RIGHT(B41,3)="SMS"),VLOOKUP(H41,メニュー!$I$29:$J$29,2,0),IF(AND(F41="",E41=3),VLOOKUP(H41,メニュー!$I$18:$J$18,2,0),VLOOKUP(H41,メニュー!$I$12:$J$12,2,0)))),"")</f>
        <v/>
      </c>
      <c r="J41" s="3"/>
      <c r="K41" s="30" t="str">
        <f>IFERROR(VLOOKUP(J41,メニュー!$K$3:$L$4,2,FALSE),"")</f>
        <v/>
      </c>
      <c r="L41" s="33"/>
      <c r="M41" s="12"/>
      <c r="N41" s="12"/>
      <c r="O41" s="12"/>
      <c r="P41" s="12"/>
      <c r="Q41" s="12"/>
      <c r="R41" s="10" t="str">
        <f>IFERROR(IF(VLOOKUP(Q41,メニュー!$M$3:$N$15,2,FALSE)="","",VLOOKUP(Q41,メニュー!$M$3:$N$15,2,FALSE)),"")</f>
        <v/>
      </c>
      <c r="S41" s="3"/>
      <c r="T41" s="10" t="str">
        <f>IFERROR(VLOOKUP(S41,メニュー!$O$3:$P$4,2,FALSE),"")</f>
        <v/>
      </c>
      <c r="U41" s="12"/>
      <c r="V41" s="12"/>
    </row>
    <row r="42" spans="1:22" x14ac:dyDescent="0.2">
      <c r="A42" s="10" t="str">
        <f t="shared" si="0"/>
        <v/>
      </c>
      <c r="B42" s="3"/>
      <c r="C42" s="10" t="str">
        <f>IFERROR(VLOOKUP(B42,メニュー!$B$3:$C$40,2,FALSE),"")</f>
        <v/>
      </c>
      <c r="D42" s="3"/>
      <c r="E42" s="10" t="str">
        <f>IFERROR(VLOOKUP(D42,メニュー!$D$3:$E$5,2,FALSE),"")</f>
        <v/>
      </c>
      <c r="F42" s="3"/>
      <c r="G42" s="10"/>
      <c r="H42" s="3"/>
      <c r="I42" s="10" t="str">
        <f>IFERROR(IF(F42&lt;&gt;"",VLOOKUP(F42&amp;H42,メニュー!$H$53:$I$67,2,0),IF(AND(F42="",RIGHT(B42,3)="SMS"),VLOOKUP(H42,メニュー!$I$29:$J$29,2,0),IF(AND(F42="",E42=3),VLOOKUP(H42,メニュー!$I$18:$J$18,2,0),VLOOKUP(H42,メニュー!$I$12:$J$12,2,0)))),"")</f>
        <v/>
      </c>
      <c r="J42" s="3"/>
      <c r="K42" s="30" t="str">
        <f>IFERROR(VLOOKUP(J42,メニュー!$K$3:$L$4,2,FALSE),"")</f>
        <v/>
      </c>
      <c r="L42" s="33"/>
      <c r="M42" s="12"/>
      <c r="N42" s="12"/>
      <c r="O42" s="12"/>
      <c r="P42" s="12"/>
      <c r="Q42" s="12"/>
      <c r="R42" s="10" t="str">
        <f>IFERROR(IF(VLOOKUP(Q42,メニュー!$M$3:$N$15,2,FALSE)="","",VLOOKUP(Q42,メニュー!$M$3:$N$15,2,FALSE)),"")</f>
        <v/>
      </c>
      <c r="S42" s="3"/>
      <c r="T42" s="10" t="str">
        <f>IFERROR(VLOOKUP(S42,メニュー!$O$3:$P$4,2,FALSE),"")</f>
        <v/>
      </c>
      <c r="U42" s="12"/>
      <c r="V42" s="12"/>
    </row>
    <row r="43" spans="1:22" x14ac:dyDescent="0.2">
      <c r="A43" s="10" t="str">
        <f t="shared" si="0"/>
        <v/>
      </c>
      <c r="B43" s="3"/>
      <c r="C43" s="10" t="str">
        <f>IFERROR(VLOOKUP(B43,メニュー!$B$3:$C$40,2,FALSE),"")</f>
        <v/>
      </c>
      <c r="D43" s="3"/>
      <c r="E43" s="10" t="str">
        <f>IFERROR(VLOOKUP(D43,メニュー!$D$3:$E$5,2,FALSE),"")</f>
        <v/>
      </c>
      <c r="F43" s="3"/>
      <c r="G43" s="10"/>
      <c r="H43" s="3"/>
      <c r="I43" s="10" t="str">
        <f>IFERROR(IF(F43&lt;&gt;"",VLOOKUP(F43&amp;H43,メニュー!$H$53:$I$67,2,0),IF(AND(F43="",RIGHT(B43,3)="SMS"),VLOOKUP(H43,メニュー!$I$29:$J$29,2,0),IF(AND(F43="",E43=3),VLOOKUP(H43,メニュー!$I$18:$J$18,2,0),VLOOKUP(H43,メニュー!$I$12:$J$12,2,0)))),"")</f>
        <v/>
      </c>
      <c r="J43" s="3"/>
      <c r="K43" s="30" t="str">
        <f>IFERROR(VLOOKUP(J43,メニュー!$K$3:$L$4,2,FALSE),"")</f>
        <v/>
      </c>
      <c r="L43" s="33"/>
      <c r="M43" s="12"/>
      <c r="N43" s="12"/>
      <c r="O43" s="12"/>
      <c r="P43" s="12"/>
      <c r="Q43" s="12"/>
      <c r="R43" s="10" t="str">
        <f>IFERROR(IF(VLOOKUP(Q43,メニュー!$M$3:$N$15,2,FALSE)="","",VLOOKUP(Q43,メニュー!$M$3:$N$15,2,FALSE)),"")</f>
        <v/>
      </c>
      <c r="S43" s="3"/>
      <c r="T43" s="10" t="str">
        <f>IFERROR(VLOOKUP(S43,メニュー!$O$3:$P$4,2,FALSE),"")</f>
        <v/>
      </c>
      <c r="U43" s="12"/>
      <c r="V43" s="12"/>
    </row>
    <row r="44" spans="1:22" x14ac:dyDescent="0.2">
      <c r="A44" s="10" t="str">
        <f t="shared" si="0"/>
        <v/>
      </c>
      <c r="B44" s="3"/>
      <c r="C44" s="10" t="str">
        <f>IFERROR(VLOOKUP(B44,メニュー!$B$3:$C$40,2,FALSE),"")</f>
        <v/>
      </c>
      <c r="D44" s="3"/>
      <c r="E44" s="10" t="str">
        <f>IFERROR(VLOOKUP(D44,メニュー!$D$3:$E$5,2,FALSE),"")</f>
        <v/>
      </c>
      <c r="F44" s="3"/>
      <c r="G44" s="10"/>
      <c r="H44" s="3"/>
      <c r="I44" s="10" t="str">
        <f>IFERROR(IF(F44&lt;&gt;"",VLOOKUP(F44&amp;H44,メニュー!$H$53:$I$67,2,0),IF(AND(F44="",RIGHT(B44,3)="SMS"),VLOOKUP(H44,メニュー!$I$29:$J$29,2,0),IF(AND(F44="",E44=3),VLOOKUP(H44,メニュー!$I$18:$J$18,2,0),VLOOKUP(H44,メニュー!$I$12:$J$12,2,0)))),"")</f>
        <v/>
      </c>
      <c r="J44" s="3"/>
      <c r="K44" s="30" t="str">
        <f>IFERROR(VLOOKUP(J44,メニュー!$K$3:$L$4,2,FALSE),"")</f>
        <v/>
      </c>
      <c r="L44" s="33"/>
      <c r="M44" s="12"/>
      <c r="N44" s="12"/>
      <c r="O44" s="12"/>
      <c r="P44" s="12"/>
      <c r="Q44" s="12"/>
      <c r="R44" s="10" t="str">
        <f>IFERROR(IF(VLOOKUP(Q44,メニュー!$M$3:$N$15,2,FALSE)="","",VLOOKUP(Q44,メニュー!$M$3:$N$15,2,FALSE)),"")</f>
        <v/>
      </c>
      <c r="S44" s="3"/>
      <c r="T44" s="10" t="str">
        <f>IFERROR(VLOOKUP(S44,メニュー!$O$3:$P$4,2,FALSE),"")</f>
        <v/>
      </c>
      <c r="U44" s="12"/>
      <c r="V44" s="12"/>
    </row>
    <row r="45" spans="1:22" x14ac:dyDescent="0.2">
      <c r="A45" s="10" t="str">
        <f t="shared" si="0"/>
        <v/>
      </c>
      <c r="B45" s="3"/>
      <c r="C45" s="10" t="str">
        <f>IFERROR(VLOOKUP(B45,メニュー!$B$3:$C$40,2,FALSE),"")</f>
        <v/>
      </c>
      <c r="D45" s="3"/>
      <c r="E45" s="10" t="str">
        <f>IFERROR(VLOOKUP(D45,メニュー!$D$3:$E$5,2,FALSE),"")</f>
        <v/>
      </c>
      <c r="F45" s="3"/>
      <c r="G45" s="10"/>
      <c r="H45" s="3"/>
      <c r="I45" s="10" t="str">
        <f>IFERROR(IF(F45&lt;&gt;"",VLOOKUP(F45&amp;H45,メニュー!$H$53:$I$67,2,0),IF(AND(F45="",RIGHT(B45,3)="SMS"),VLOOKUP(H45,メニュー!$I$29:$J$29,2,0),IF(AND(F45="",E45=3),VLOOKUP(H45,メニュー!$I$18:$J$18,2,0),VLOOKUP(H45,メニュー!$I$12:$J$12,2,0)))),"")</f>
        <v/>
      </c>
      <c r="J45" s="3"/>
      <c r="K45" s="30" t="str">
        <f>IFERROR(VLOOKUP(J45,メニュー!$K$3:$L$4,2,FALSE),"")</f>
        <v/>
      </c>
      <c r="L45" s="33"/>
      <c r="M45" s="12"/>
      <c r="N45" s="12"/>
      <c r="O45" s="12"/>
      <c r="P45" s="12"/>
      <c r="Q45" s="12"/>
      <c r="R45" s="10" t="str">
        <f>IFERROR(IF(VLOOKUP(Q45,メニュー!$M$3:$N$15,2,FALSE)="","",VLOOKUP(Q45,メニュー!$M$3:$N$15,2,FALSE)),"")</f>
        <v/>
      </c>
      <c r="S45" s="3"/>
      <c r="T45" s="10" t="str">
        <f>IFERROR(VLOOKUP(S45,メニュー!$O$3:$P$4,2,FALSE),"")</f>
        <v/>
      </c>
      <c r="U45" s="12"/>
      <c r="V45" s="12"/>
    </row>
    <row r="46" spans="1:22" x14ac:dyDescent="0.2">
      <c r="A46" s="10" t="str">
        <f t="shared" si="0"/>
        <v/>
      </c>
      <c r="B46" s="3"/>
      <c r="C46" s="10" t="str">
        <f>IFERROR(VLOOKUP(B46,メニュー!$B$3:$C$40,2,FALSE),"")</f>
        <v/>
      </c>
      <c r="D46" s="3"/>
      <c r="E46" s="10" t="str">
        <f>IFERROR(VLOOKUP(D46,メニュー!$D$3:$E$5,2,FALSE),"")</f>
        <v/>
      </c>
      <c r="F46" s="3"/>
      <c r="G46" s="10"/>
      <c r="H46" s="3"/>
      <c r="I46" s="10" t="str">
        <f>IFERROR(IF(F46&lt;&gt;"",VLOOKUP(F46&amp;H46,メニュー!$H$53:$I$67,2,0),IF(AND(F46="",RIGHT(B46,3)="SMS"),VLOOKUP(H46,メニュー!$I$29:$J$29,2,0),IF(AND(F46="",E46=3),VLOOKUP(H46,メニュー!$I$18:$J$18,2,0),VLOOKUP(H46,メニュー!$I$12:$J$12,2,0)))),"")</f>
        <v/>
      </c>
      <c r="J46" s="3"/>
      <c r="K46" s="30" t="str">
        <f>IFERROR(VLOOKUP(J46,メニュー!$K$3:$L$4,2,FALSE),"")</f>
        <v/>
      </c>
      <c r="L46" s="33"/>
      <c r="M46" s="12"/>
      <c r="N46" s="12"/>
      <c r="O46" s="12"/>
      <c r="P46" s="12"/>
      <c r="Q46" s="12"/>
      <c r="R46" s="10" t="str">
        <f>IFERROR(IF(VLOOKUP(Q46,メニュー!$M$3:$N$15,2,FALSE)="","",VLOOKUP(Q46,メニュー!$M$3:$N$15,2,FALSE)),"")</f>
        <v/>
      </c>
      <c r="S46" s="3"/>
      <c r="T46" s="10" t="str">
        <f>IFERROR(VLOOKUP(S46,メニュー!$O$3:$P$4,2,FALSE),"")</f>
        <v/>
      </c>
      <c r="U46" s="12"/>
      <c r="V46" s="12"/>
    </row>
    <row r="47" spans="1:22" x14ac:dyDescent="0.2">
      <c r="A47" s="10" t="str">
        <f t="shared" si="0"/>
        <v/>
      </c>
      <c r="B47" s="3"/>
      <c r="C47" s="10" t="str">
        <f>IFERROR(VLOOKUP(B47,メニュー!$B$3:$C$40,2,FALSE),"")</f>
        <v/>
      </c>
      <c r="D47" s="3"/>
      <c r="E47" s="10" t="str">
        <f>IFERROR(VLOOKUP(D47,メニュー!$D$3:$E$5,2,FALSE),"")</f>
        <v/>
      </c>
      <c r="F47" s="3"/>
      <c r="G47" s="10"/>
      <c r="H47" s="3"/>
      <c r="I47" s="10" t="str">
        <f>IFERROR(IF(F47&lt;&gt;"",VLOOKUP(F47&amp;H47,メニュー!$H$53:$I$67,2,0),IF(AND(F47="",RIGHT(B47,3)="SMS"),VLOOKUP(H47,メニュー!$I$29:$J$29,2,0),IF(AND(F47="",E47=3),VLOOKUP(H47,メニュー!$I$18:$J$18,2,0),VLOOKUP(H47,メニュー!$I$12:$J$12,2,0)))),"")</f>
        <v/>
      </c>
      <c r="J47" s="3"/>
      <c r="K47" s="30" t="str">
        <f>IFERROR(VLOOKUP(J47,メニュー!$K$3:$L$4,2,FALSE),"")</f>
        <v/>
      </c>
      <c r="L47" s="33"/>
      <c r="M47" s="12"/>
      <c r="N47" s="12"/>
      <c r="O47" s="12"/>
      <c r="P47" s="12"/>
      <c r="Q47" s="12"/>
      <c r="R47" s="10" t="str">
        <f>IFERROR(IF(VLOOKUP(Q47,メニュー!$M$3:$N$15,2,FALSE)="","",VLOOKUP(Q47,メニュー!$M$3:$N$15,2,FALSE)),"")</f>
        <v/>
      </c>
      <c r="S47" s="3"/>
      <c r="T47" s="10" t="str">
        <f>IFERROR(VLOOKUP(S47,メニュー!$O$3:$P$4,2,FALSE),"")</f>
        <v/>
      </c>
      <c r="U47" s="12"/>
      <c r="V47" s="12"/>
    </row>
    <row r="48" spans="1:22" x14ac:dyDescent="0.2">
      <c r="A48" s="10" t="str">
        <f t="shared" si="0"/>
        <v/>
      </c>
      <c r="B48" s="3"/>
      <c r="C48" s="10" t="str">
        <f>IFERROR(VLOOKUP(B48,メニュー!$B$3:$C$40,2,FALSE),"")</f>
        <v/>
      </c>
      <c r="D48" s="3"/>
      <c r="E48" s="10" t="str">
        <f>IFERROR(VLOOKUP(D48,メニュー!$D$3:$E$5,2,FALSE),"")</f>
        <v/>
      </c>
      <c r="F48" s="3"/>
      <c r="G48" s="10"/>
      <c r="H48" s="3"/>
      <c r="I48" s="10" t="str">
        <f>IFERROR(IF(F48&lt;&gt;"",VLOOKUP(F48&amp;H48,メニュー!$H$53:$I$67,2,0),IF(AND(F48="",RIGHT(B48,3)="SMS"),VLOOKUP(H48,メニュー!$I$29:$J$29,2,0),IF(AND(F48="",E48=3),VLOOKUP(H48,メニュー!$I$18:$J$18,2,0),VLOOKUP(H48,メニュー!$I$12:$J$12,2,0)))),"")</f>
        <v/>
      </c>
      <c r="J48" s="3"/>
      <c r="K48" s="30" t="str">
        <f>IFERROR(VLOOKUP(J48,メニュー!$K$3:$L$4,2,FALSE),"")</f>
        <v/>
      </c>
      <c r="L48" s="33"/>
      <c r="M48" s="12"/>
      <c r="N48" s="12"/>
      <c r="O48" s="12"/>
      <c r="P48" s="12"/>
      <c r="Q48" s="12"/>
      <c r="R48" s="10" t="str">
        <f>IFERROR(IF(VLOOKUP(Q48,メニュー!$M$3:$N$15,2,FALSE)="","",VLOOKUP(Q48,メニュー!$M$3:$N$15,2,FALSE)),"")</f>
        <v/>
      </c>
      <c r="S48" s="3"/>
      <c r="T48" s="10" t="str">
        <f>IFERROR(VLOOKUP(S48,メニュー!$O$3:$P$4,2,FALSE),"")</f>
        <v/>
      </c>
      <c r="U48" s="12"/>
      <c r="V48" s="12"/>
    </row>
    <row r="49" spans="1:22" x14ac:dyDescent="0.2">
      <c r="A49" s="10" t="str">
        <f t="shared" si="0"/>
        <v/>
      </c>
      <c r="B49" s="3"/>
      <c r="C49" s="10" t="str">
        <f>IFERROR(VLOOKUP(B49,メニュー!$B$3:$C$40,2,FALSE),"")</f>
        <v/>
      </c>
      <c r="D49" s="3"/>
      <c r="E49" s="10" t="str">
        <f>IFERROR(VLOOKUP(D49,メニュー!$D$3:$E$5,2,FALSE),"")</f>
        <v/>
      </c>
      <c r="F49" s="3"/>
      <c r="G49" s="10"/>
      <c r="H49" s="3"/>
      <c r="I49" s="10" t="str">
        <f>IFERROR(IF(F49&lt;&gt;"",VLOOKUP(F49&amp;H49,メニュー!$H$53:$I$67,2,0),IF(AND(F49="",RIGHT(B49,3)="SMS"),VLOOKUP(H49,メニュー!$I$29:$J$29,2,0),IF(AND(F49="",E49=3),VLOOKUP(H49,メニュー!$I$18:$J$18,2,0),VLOOKUP(H49,メニュー!$I$12:$J$12,2,0)))),"")</f>
        <v/>
      </c>
      <c r="J49" s="3"/>
      <c r="K49" s="30" t="str">
        <f>IFERROR(VLOOKUP(J49,メニュー!$K$3:$L$4,2,FALSE),"")</f>
        <v/>
      </c>
      <c r="L49" s="33"/>
      <c r="M49" s="12"/>
      <c r="N49" s="12"/>
      <c r="O49" s="12"/>
      <c r="P49" s="12"/>
      <c r="Q49" s="12"/>
      <c r="R49" s="10" t="str">
        <f>IFERROR(IF(VLOOKUP(Q49,メニュー!$M$3:$N$15,2,FALSE)="","",VLOOKUP(Q49,メニュー!$M$3:$N$15,2,FALSE)),"")</f>
        <v/>
      </c>
      <c r="S49" s="3"/>
      <c r="T49" s="10" t="str">
        <f>IFERROR(VLOOKUP(S49,メニュー!$O$3:$P$4,2,FALSE),"")</f>
        <v/>
      </c>
      <c r="U49" s="12"/>
      <c r="V49" s="12"/>
    </row>
    <row r="50" spans="1:22" x14ac:dyDescent="0.2">
      <c r="A50" s="10" t="str">
        <f t="shared" si="0"/>
        <v/>
      </c>
      <c r="B50" s="3"/>
      <c r="C50" s="10" t="str">
        <f>IFERROR(VLOOKUP(B50,メニュー!$B$3:$C$40,2,FALSE),"")</f>
        <v/>
      </c>
      <c r="D50" s="3"/>
      <c r="E50" s="10" t="str">
        <f>IFERROR(VLOOKUP(D50,メニュー!$D$3:$E$5,2,FALSE),"")</f>
        <v/>
      </c>
      <c r="F50" s="3"/>
      <c r="G50" s="10"/>
      <c r="H50" s="3"/>
      <c r="I50" s="10" t="str">
        <f>IFERROR(IF(F50&lt;&gt;"",VLOOKUP(F50&amp;H50,メニュー!$H$53:$I$67,2,0),IF(AND(F50="",RIGHT(B50,3)="SMS"),VLOOKUP(H50,メニュー!$I$29:$J$29,2,0),IF(AND(F50="",E50=3),VLOOKUP(H50,メニュー!$I$18:$J$18,2,0),VLOOKUP(H50,メニュー!$I$12:$J$12,2,0)))),"")</f>
        <v/>
      </c>
      <c r="J50" s="3"/>
      <c r="K50" s="30" t="str">
        <f>IFERROR(VLOOKUP(J50,メニュー!$K$3:$L$4,2,FALSE),"")</f>
        <v/>
      </c>
      <c r="L50" s="33"/>
      <c r="M50" s="12"/>
      <c r="N50" s="12"/>
      <c r="O50" s="12"/>
      <c r="P50" s="12"/>
      <c r="Q50" s="12"/>
      <c r="R50" s="10" t="str">
        <f>IFERROR(IF(VLOOKUP(Q50,メニュー!$M$3:$N$15,2,FALSE)="","",VLOOKUP(Q50,メニュー!$M$3:$N$15,2,FALSE)),"")</f>
        <v/>
      </c>
      <c r="S50" s="3"/>
      <c r="T50" s="10" t="str">
        <f>IFERROR(VLOOKUP(S50,メニュー!$O$3:$P$4,2,FALSE),"")</f>
        <v/>
      </c>
      <c r="U50" s="12"/>
      <c r="V50" s="12"/>
    </row>
    <row r="51" spans="1:22" x14ac:dyDescent="0.2">
      <c r="A51" s="10" t="str">
        <f t="shared" si="0"/>
        <v/>
      </c>
      <c r="B51" s="3"/>
      <c r="C51" s="10" t="str">
        <f>IFERROR(VLOOKUP(B51,メニュー!$B$3:$C$40,2,FALSE),"")</f>
        <v/>
      </c>
      <c r="D51" s="3"/>
      <c r="E51" s="10" t="str">
        <f>IFERROR(VLOOKUP(D51,メニュー!$D$3:$E$5,2,FALSE),"")</f>
        <v/>
      </c>
      <c r="F51" s="3"/>
      <c r="G51" s="10"/>
      <c r="H51" s="3"/>
      <c r="I51" s="10" t="str">
        <f>IFERROR(IF(F51&lt;&gt;"",VLOOKUP(F51&amp;H51,メニュー!$H$53:$I$67,2,0),IF(AND(F51="",RIGHT(B51,3)="SMS"),VLOOKUP(H51,メニュー!$I$29:$J$29,2,0),IF(AND(F51="",E51=3),VLOOKUP(H51,メニュー!$I$18:$J$18,2,0),VLOOKUP(H51,メニュー!$I$12:$J$12,2,0)))),"")</f>
        <v/>
      </c>
      <c r="J51" s="3"/>
      <c r="K51" s="30" t="str">
        <f>IFERROR(VLOOKUP(J51,メニュー!$K$3:$L$4,2,FALSE),"")</f>
        <v/>
      </c>
      <c r="L51" s="33"/>
      <c r="M51" s="12"/>
      <c r="N51" s="12"/>
      <c r="O51" s="12"/>
      <c r="P51" s="12"/>
      <c r="Q51" s="12"/>
      <c r="R51" s="10" t="str">
        <f>IFERROR(IF(VLOOKUP(Q51,メニュー!$M$3:$N$15,2,FALSE)="","",VLOOKUP(Q51,メニュー!$M$3:$N$15,2,FALSE)),"")</f>
        <v/>
      </c>
      <c r="S51" s="3"/>
      <c r="T51" s="10" t="str">
        <f>IFERROR(VLOOKUP(S51,メニュー!$O$3:$P$4,2,FALSE),"")</f>
        <v/>
      </c>
      <c r="U51" s="12"/>
      <c r="V51" s="12"/>
    </row>
    <row r="52" spans="1:22" x14ac:dyDescent="0.2">
      <c r="A52" s="10" t="str">
        <f t="shared" si="0"/>
        <v/>
      </c>
      <c r="B52" s="3"/>
      <c r="C52" s="10" t="str">
        <f>IFERROR(VLOOKUP(B52,メニュー!$B$3:$C$40,2,FALSE),"")</f>
        <v/>
      </c>
      <c r="D52" s="3"/>
      <c r="E52" s="10" t="str">
        <f>IFERROR(VLOOKUP(D52,メニュー!$D$3:$E$5,2,FALSE),"")</f>
        <v/>
      </c>
      <c r="F52" s="3"/>
      <c r="G52" s="10"/>
      <c r="H52" s="3"/>
      <c r="I52" s="10" t="str">
        <f>IFERROR(IF(F52&lt;&gt;"",VLOOKUP(F52&amp;H52,メニュー!$H$53:$I$67,2,0),IF(AND(F52="",RIGHT(B52,3)="SMS"),VLOOKUP(H52,メニュー!$I$29:$J$29,2,0),IF(AND(F52="",E52=3),VLOOKUP(H52,メニュー!$I$18:$J$18,2,0),VLOOKUP(H52,メニュー!$I$12:$J$12,2,0)))),"")</f>
        <v/>
      </c>
      <c r="J52" s="3"/>
      <c r="K52" s="30" t="str">
        <f>IFERROR(VLOOKUP(J52,メニュー!$K$3:$L$4,2,FALSE),"")</f>
        <v/>
      </c>
      <c r="L52" s="33"/>
      <c r="M52" s="12"/>
      <c r="N52" s="12"/>
      <c r="O52" s="12"/>
      <c r="P52" s="12"/>
      <c r="Q52" s="12"/>
      <c r="R52" s="10" t="str">
        <f>IFERROR(IF(VLOOKUP(Q52,メニュー!$M$3:$N$15,2,FALSE)="","",VLOOKUP(Q52,メニュー!$M$3:$N$15,2,FALSE)),"")</f>
        <v/>
      </c>
      <c r="S52" s="3"/>
      <c r="T52" s="10" t="str">
        <f>IFERROR(VLOOKUP(S52,メニュー!$O$3:$P$4,2,FALSE),"")</f>
        <v/>
      </c>
      <c r="U52" s="12"/>
      <c r="V52" s="12"/>
    </row>
    <row r="53" spans="1:22" x14ac:dyDescent="0.2">
      <c r="A53" s="10" t="str">
        <f t="shared" si="0"/>
        <v/>
      </c>
      <c r="B53" s="3"/>
      <c r="C53" s="10" t="str">
        <f>IFERROR(VLOOKUP(B53,メニュー!$B$3:$C$40,2,FALSE),"")</f>
        <v/>
      </c>
      <c r="D53" s="3"/>
      <c r="E53" s="10" t="str">
        <f>IFERROR(VLOOKUP(D53,メニュー!$D$3:$E$5,2,FALSE),"")</f>
        <v/>
      </c>
      <c r="F53" s="3"/>
      <c r="G53" s="10"/>
      <c r="H53" s="3"/>
      <c r="I53" s="10" t="str">
        <f>IFERROR(IF(F53&lt;&gt;"",VLOOKUP(F53&amp;H53,メニュー!$H$53:$I$67,2,0),IF(AND(F53="",RIGHT(B53,3)="SMS"),VLOOKUP(H53,メニュー!$I$29:$J$29,2,0),IF(AND(F53="",E53=3),VLOOKUP(H53,メニュー!$I$18:$J$18,2,0),VLOOKUP(H53,メニュー!$I$12:$J$12,2,0)))),"")</f>
        <v/>
      </c>
      <c r="J53" s="3"/>
      <c r="K53" s="30" t="str">
        <f>IFERROR(VLOOKUP(J53,メニュー!$K$3:$L$4,2,FALSE),"")</f>
        <v/>
      </c>
      <c r="L53" s="33"/>
      <c r="M53" s="12"/>
      <c r="N53" s="12"/>
      <c r="O53" s="12"/>
      <c r="P53" s="12"/>
      <c r="Q53" s="12"/>
      <c r="R53" s="10" t="str">
        <f>IFERROR(IF(VLOOKUP(Q53,メニュー!$M$3:$N$15,2,FALSE)="","",VLOOKUP(Q53,メニュー!$M$3:$N$15,2,FALSE)),"")</f>
        <v/>
      </c>
      <c r="S53" s="3"/>
      <c r="T53" s="10" t="str">
        <f>IFERROR(VLOOKUP(S53,メニュー!$O$3:$P$4,2,FALSE),"")</f>
        <v/>
      </c>
      <c r="U53" s="12"/>
      <c r="V53" s="12"/>
    </row>
    <row r="54" spans="1:22" x14ac:dyDescent="0.2">
      <c r="A54" s="10" t="str">
        <f t="shared" si="0"/>
        <v/>
      </c>
      <c r="B54" s="3"/>
      <c r="C54" s="10" t="str">
        <f>IFERROR(VLOOKUP(B54,メニュー!$B$3:$C$40,2,FALSE),"")</f>
        <v/>
      </c>
      <c r="D54" s="3"/>
      <c r="E54" s="10" t="str">
        <f>IFERROR(VLOOKUP(D54,メニュー!$D$3:$E$5,2,FALSE),"")</f>
        <v/>
      </c>
      <c r="F54" s="3"/>
      <c r="G54" s="10"/>
      <c r="H54" s="3"/>
      <c r="I54" s="10" t="str">
        <f>IFERROR(IF(F54&lt;&gt;"",VLOOKUP(F54&amp;H54,メニュー!$H$53:$I$67,2,0),IF(AND(F54="",RIGHT(B54,3)="SMS"),VLOOKUP(H54,メニュー!$I$29:$J$29,2,0),IF(AND(F54="",E54=3),VLOOKUP(H54,メニュー!$I$18:$J$18,2,0),VLOOKUP(H54,メニュー!$I$12:$J$12,2,0)))),"")</f>
        <v/>
      </c>
      <c r="J54" s="3"/>
      <c r="K54" s="30" t="str">
        <f>IFERROR(VLOOKUP(J54,メニュー!$K$3:$L$4,2,FALSE),"")</f>
        <v/>
      </c>
      <c r="L54" s="33"/>
      <c r="M54" s="12"/>
      <c r="N54" s="12"/>
      <c r="O54" s="12"/>
      <c r="P54" s="12"/>
      <c r="Q54" s="12"/>
      <c r="R54" s="10" t="str">
        <f>IFERROR(IF(VLOOKUP(Q54,メニュー!$M$3:$N$15,2,FALSE)="","",VLOOKUP(Q54,メニュー!$M$3:$N$15,2,FALSE)),"")</f>
        <v/>
      </c>
      <c r="S54" s="3"/>
      <c r="T54" s="10" t="str">
        <f>IFERROR(VLOOKUP(S54,メニュー!$O$3:$P$4,2,FALSE),"")</f>
        <v/>
      </c>
      <c r="U54" s="12"/>
      <c r="V54" s="12"/>
    </row>
    <row r="55" spans="1:22" x14ac:dyDescent="0.2">
      <c r="A55" s="10" t="str">
        <f t="shared" si="0"/>
        <v/>
      </c>
      <c r="B55" s="3"/>
      <c r="C55" s="10" t="str">
        <f>IFERROR(VLOOKUP(B55,メニュー!$B$3:$C$40,2,FALSE),"")</f>
        <v/>
      </c>
      <c r="D55" s="3"/>
      <c r="E55" s="10" t="str">
        <f>IFERROR(VLOOKUP(D55,メニュー!$D$3:$E$5,2,FALSE),"")</f>
        <v/>
      </c>
      <c r="F55" s="3"/>
      <c r="G55" s="10"/>
      <c r="H55" s="3"/>
      <c r="I55" s="10" t="str">
        <f>IFERROR(IF(F55&lt;&gt;"",VLOOKUP(F55&amp;H55,メニュー!$H$53:$I$67,2,0),IF(AND(F55="",RIGHT(B55,3)="SMS"),VLOOKUP(H55,メニュー!$I$29:$J$29,2,0),IF(AND(F55="",E55=3),VLOOKUP(H55,メニュー!$I$18:$J$18,2,0),VLOOKUP(H55,メニュー!$I$12:$J$12,2,0)))),"")</f>
        <v/>
      </c>
      <c r="J55" s="3"/>
      <c r="K55" s="30" t="str">
        <f>IFERROR(VLOOKUP(J55,メニュー!$K$3:$L$4,2,FALSE),"")</f>
        <v/>
      </c>
      <c r="L55" s="33"/>
      <c r="M55" s="12"/>
      <c r="N55" s="12"/>
      <c r="O55" s="12"/>
      <c r="P55" s="12"/>
      <c r="Q55" s="12"/>
      <c r="R55" s="10" t="str">
        <f>IFERROR(IF(VLOOKUP(Q55,メニュー!$M$3:$N$15,2,FALSE)="","",VLOOKUP(Q55,メニュー!$M$3:$N$15,2,FALSE)),"")</f>
        <v/>
      </c>
      <c r="S55" s="3"/>
      <c r="T55" s="10" t="str">
        <f>IFERROR(VLOOKUP(S55,メニュー!$O$3:$P$4,2,FALSE),"")</f>
        <v/>
      </c>
      <c r="U55" s="12"/>
      <c r="V55" s="12"/>
    </row>
    <row r="56" spans="1:22" x14ac:dyDescent="0.2">
      <c r="A56" s="10" t="str">
        <f t="shared" si="0"/>
        <v/>
      </c>
      <c r="B56" s="3"/>
      <c r="C56" s="10" t="str">
        <f>IFERROR(VLOOKUP(B56,メニュー!$B$3:$C$40,2,FALSE),"")</f>
        <v/>
      </c>
      <c r="D56" s="3"/>
      <c r="E56" s="10" t="str">
        <f>IFERROR(VLOOKUP(D56,メニュー!$D$3:$E$5,2,FALSE),"")</f>
        <v/>
      </c>
      <c r="F56" s="3"/>
      <c r="G56" s="10"/>
      <c r="H56" s="3"/>
      <c r="I56" s="10" t="str">
        <f>IFERROR(IF(F56&lt;&gt;"",VLOOKUP(F56&amp;H56,メニュー!$H$53:$I$67,2,0),IF(AND(F56="",RIGHT(B56,3)="SMS"),VLOOKUP(H56,メニュー!$I$29:$J$29,2,0),IF(AND(F56="",E56=3),VLOOKUP(H56,メニュー!$I$18:$J$18,2,0),VLOOKUP(H56,メニュー!$I$12:$J$12,2,0)))),"")</f>
        <v/>
      </c>
      <c r="J56" s="3"/>
      <c r="K56" s="30" t="str">
        <f>IFERROR(VLOOKUP(J56,メニュー!$K$3:$L$4,2,FALSE),"")</f>
        <v/>
      </c>
      <c r="L56" s="33"/>
      <c r="M56" s="12"/>
      <c r="N56" s="12"/>
      <c r="O56" s="12"/>
      <c r="P56" s="12"/>
      <c r="Q56" s="12"/>
      <c r="R56" s="10" t="str">
        <f>IFERROR(IF(VLOOKUP(Q56,メニュー!$M$3:$N$15,2,FALSE)="","",VLOOKUP(Q56,メニュー!$M$3:$N$15,2,FALSE)),"")</f>
        <v/>
      </c>
      <c r="S56" s="3"/>
      <c r="T56" s="10" t="str">
        <f>IFERROR(VLOOKUP(S56,メニュー!$O$3:$P$4,2,FALSE),"")</f>
        <v/>
      </c>
      <c r="U56" s="12"/>
      <c r="V56" s="12"/>
    </row>
    <row r="57" spans="1:22" x14ac:dyDescent="0.2">
      <c r="A57" s="10" t="str">
        <f t="shared" si="0"/>
        <v/>
      </c>
      <c r="B57" s="3"/>
      <c r="C57" s="10" t="str">
        <f>IFERROR(VLOOKUP(B57,メニュー!$B$3:$C$40,2,FALSE),"")</f>
        <v/>
      </c>
      <c r="D57" s="3"/>
      <c r="E57" s="10" t="str">
        <f>IFERROR(VLOOKUP(D57,メニュー!$D$3:$E$5,2,FALSE),"")</f>
        <v/>
      </c>
      <c r="F57" s="3"/>
      <c r="G57" s="10"/>
      <c r="H57" s="3"/>
      <c r="I57" s="10" t="str">
        <f>IFERROR(IF(F57&lt;&gt;"",VLOOKUP(F57&amp;H57,メニュー!$H$53:$I$67,2,0),IF(AND(F57="",RIGHT(B57,3)="SMS"),VLOOKUP(H57,メニュー!$I$29:$J$29,2,0),IF(AND(F57="",E57=3),VLOOKUP(H57,メニュー!$I$18:$J$18,2,0),VLOOKUP(H57,メニュー!$I$12:$J$12,2,0)))),"")</f>
        <v/>
      </c>
      <c r="J57" s="3"/>
      <c r="K57" s="30" t="str">
        <f>IFERROR(VLOOKUP(J57,メニュー!$K$3:$L$4,2,FALSE),"")</f>
        <v/>
      </c>
      <c r="L57" s="33"/>
      <c r="M57" s="12"/>
      <c r="N57" s="12"/>
      <c r="O57" s="12"/>
      <c r="P57" s="12"/>
      <c r="Q57" s="12"/>
      <c r="R57" s="10" t="str">
        <f>IFERROR(IF(VLOOKUP(Q57,メニュー!$M$3:$N$15,2,FALSE)="","",VLOOKUP(Q57,メニュー!$M$3:$N$15,2,FALSE)),"")</f>
        <v/>
      </c>
      <c r="S57" s="3"/>
      <c r="T57" s="10" t="str">
        <f>IFERROR(VLOOKUP(S57,メニュー!$O$3:$P$4,2,FALSE),"")</f>
        <v/>
      </c>
      <c r="U57" s="12"/>
      <c r="V57" s="12"/>
    </row>
    <row r="58" spans="1:22" x14ac:dyDescent="0.2">
      <c r="A58" s="10" t="str">
        <f t="shared" si="0"/>
        <v/>
      </c>
      <c r="B58" s="3"/>
      <c r="C58" s="10" t="str">
        <f>IFERROR(VLOOKUP(B58,メニュー!$B$3:$C$40,2,FALSE),"")</f>
        <v/>
      </c>
      <c r="D58" s="3"/>
      <c r="E58" s="10" t="str">
        <f>IFERROR(VLOOKUP(D58,メニュー!$D$3:$E$5,2,FALSE),"")</f>
        <v/>
      </c>
      <c r="F58" s="3"/>
      <c r="G58" s="10"/>
      <c r="H58" s="3"/>
      <c r="I58" s="10" t="str">
        <f>IFERROR(IF(F58&lt;&gt;"",VLOOKUP(F58&amp;H58,メニュー!$H$53:$I$67,2,0),IF(AND(F58="",RIGHT(B58,3)="SMS"),VLOOKUP(H58,メニュー!$I$29:$J$29,2,0),IF(AND(F58="",E58=3),VLOOKUP(H58,メニュー!$I$18:$J$18,2,0),VLOOKUP(H58,メニュー!$I$12:$J$12,2,0)))),"")</f>
        <v/>
      </c>
      <c r="J58" s="3"/>
      <c r="K58" s="30" t="str">
        <f>IFERROR(VLOOKUP(J58,メニュー!$K$3:$L$4,2,FALSE),"")</f>
        <v/>
      </c>
      <c r="L58" s="33"/>
      <c r="M58" s="12"/>
      <c r="N58" s="12"/>
      <c r="O58" s="12"/>
      <c r="P58" s="12"/>
      <c r="Q58" s="12"/>
      <c r="R58" s="10" t="str">
        <f>IFERROR(IF(VLOOKUP(Q58,メニュー!$M$3:$N$15,2,FALSE)="","",VLOOKUP(Q58,メニュー!$M$3:$N$15,2,FALSE)),"")</f>
        <v/>
      </c>
      <c r="S58" s="3"/>
      <c r="T58" s="10" t="str">
        <f>IFERROR(VLOOKUP(S58,メニュー!$O$3:$P$4,2,FALSE),"")</f>
        <v/>
      </c>
      <c r="U58" s="12"/>
      <c r="V58" s="12"/>
    </row>
    <row r="59" spans="1:22" x14ac:dyDescent="0.2">
      <c r="A59" s="10" t="str">
        <f t="shared" si="0"/>
        <v/>
      </c>
      <c r="B59" s="3"/>
      <c r="C59" s="10" t="str">
        <f>IFERROR(VLOOKUP(B59,メニュー!$B$3:$C$40,2,FALSE),"")</f>
        <v/>
      </c>
      <c r="D59" s="3"/>
      <c r="E59" s="10" t="str">
        <f>IFERROR(VLOOKUP(D59,メニュー!$D$3:$E$5,2,FALSE),"")</f>
        <v/>
      </c>
      <c r="F59" s="3"/>
      <c r="G59" s="10"/>
      <c r="H59" s="3"/>
      <c r="I59" s="10" t="str">
        <f>IFERROR(IF(F59&lt;&gt;"",VLOOKUP(F59&amp;H59,メニュー!$H$53:$I$67,2,0),IF(AND(F59="",RIGHT(B59,3)="SMS"),VLOOKUP(H59,メニュー!$I$29:$J$29,2,0),IF(AND(F59="",E59=3),VLOOKUP(H59,メニュー!$I$18:$J$18,2,0),VLOOKUP(H59,メニュー!$I$12:$J$12,2,0)))),"")</f>
        <v/>
      </c>
      <c r="J59" s="3"/>
      <c r="K59" s="30" t="str">
        <f>IFERROR(VLOOKUP(J59,メニュー!$K$3:$L$4,2,FALSE),"")</f>
        <v/>
      </c>
      <c r="L59" s="33"/>
      <c r="M59" s="12"/>
      <c r="N59" s="12"/>
      <c r="O59" s="12"/>
      <c r="P59" s="12"/>
      <c r="Q59" s="12"/>
      <c r="R59" s="10" t="str">
        <f>IFERROR(IF(VLOOKUP(Q59,メニュー!$M$3:$N$15,2,FALSE)="","",VLOOKUP(Q59,メニュー!$M$3:$N$15,2,FALSE)),"")</f>
        <v/>
      </c>
      <c r="S59" s="3"/>
      <c r="T59" s="10" t="str">
        <f>IFERROR(VLOOKUP(S59,メニュー!$O$3:$P$4,2,FALSE),"")</f>
        <v/>
      </c>
      <c r="U59" s="12"/>
      <c r="V59" s="12"/>
    </row>
    <row r="60" spans="1:22" x14ac:dyDescent="0.2">
      <c r="A60" s="10" t="str">
        <f t="shared" si="0"/>
        <v/>
      </c>
      <c r="B60" s="3"/>
      <c r="C60" s="10" t="str">
        <f>IFERROR(VLOOKUP(B60,メニュー!$B$3:$C$40,2,FALSE),"")</f>
        <v/>
      </c>
      <c r="D60" s="3"/>
      <c r="E60" s="10" t="str">
        <f>IFERROR(VLOOKUP(D60,メニュー!$D$3:$E$5,2,FALSE),"")</f>
        <v/>
      </c>
      <c r="F60" s="3"/>
      <c r="G60" s="10"/>
      <c r="H60" s="3"/>
      <c r="I60" s="10" t="str">
        <f>IFERROR(IF(F60&lt;&gt;"",VLOOKUP(F60&amp;H60,メニュー!$H$53:$I$67,2,0),IF(AND(F60="",RIGHT(B60,3)="SMS"),VLOOKUP(H60,メニュー!$I$29:$J$29,2,0),IF(AND(F60="",E60=3),VLOOKUP(H60,メニュー!$I$18:$J$18,2,0),VLOOKUP(H60,メニュー!$I$12:$J$12,2,0)))),"")</f>
        <v/>
      </c>
      <c r="J60" s="3"/>
      <c r="K60" s="30" t="str">
        <f>IFERROR(VLOOKUP(J60,メニュー!$K$3:$L$4,2,FALSE),"")</f>
        <v/>
      </c>
      <c r="L60" s="33"/>
      <c r="M60" s="12"/>
      <c r="N60" s="12"/>
      <c r="O60" s="12"/>
      <c r="P60" s="12"/>
      <c r="Q60" s="12"/>
      <c r="R60" s="10" t="str">
        <f>IFERROR(IF(VLOOKUP(Q60,メニュー!$M$3:$N$15,2,FALSE)="","",VLOOKUP(Q60,メニュー!$M$3:$N$15,2,FALSE)),"")</f>
        <v/>
      </c>
      <c r="S60" s="3"/>
      <c r="T60" s="10" t="str">
        <f>IFERROR(VLOOKUP(S60,メニュー!$O$3:$P$4,2,FALSE),"")</f>
        <v/>
      </c>
      <c r="U60" s="12"/>
      <c r="V60" s="12"/>
    </row>
    <row r="61" spans="1:22" x14ac:dyDescent="0.2">
      <c r="A61" s="10" t="str">
        <f t="shared" si="0"/>
        <v/>
      </c>
      <c r="B61" s="3"/>
      <c r="C61" s="10" t="str">
        <f>IFERROR(VLOOKUP(B61,メニュー!$B$3:$C$40,2,FALSE),"")</f>
        <v/>
      </c>
      <c r="D61" s="3"/>
      <c r="E61" s="10" t="str">
        <f>IFERROR(VLOOKUP(D61,メニュー!$D$3:$E$5,2,FALSE),"")</f>
        <v/>
      </c>
      <c r="F61" s="3"/>
      <c r="G61" s="10"/>
      <c r="H61" s="3"/>
      <c r="I61" s="10" t="str">
        <f>IFERROR(IF(F61&lt;&gt;"",VLOOKUP(F61&amp;H61,メニュー!$H$53:$I$67,2,0),IF(AND(F61="",RIGHT(B61,3)="SMS"),VLOOKUP(H61,メニュー!$I$29:$J$29,2,0),IF(AND(F61="",E61=3),VLOOKUP(H61,メニュー!$I$18:$J$18,2,0),VLOOKUP(H61,メニュー!$I$12:$J$12,2,0)))),"")</f>
        <v/>
      </c>
      <c r="J61" s="3"/>
      <c r="K61" s="30" t="str">
        <f>IFERROR(VLOOKUP(J61,メニュー!$K$3:$L$4,2,FALSE),"")</f>
        <v/>
      </c>
      <c r="L61" s="33"/>
      <c r="M61" s="12"/>
      <c r="N61" s="12"/>
      <c r="O61" s="12"/>
      <c r="P61" s="12"/>
      <c r="Q61" s="12"/>
      <c r="R61" s="10" t="str">
        <f>IFERROR(IF(VLOOKUP(Q61,メニュー!$M$3:$N$15,2,FALSE)="","",VLOOKUP(Q61,メニュー!$M$3:$N$15,2,FALSE)),"")</f>
        <v/>
      </c>
      <c r="S61" s="3"/>
      <c r="T61" s="10" t="str">
        <f>IFERROR(VLOOKUP(S61,メニュー!$O$3:$P$4,2,FALSE),"")</f>
        <v/>
      </c>
      <c r="U61" s="12"/>
      <c r="V61" s="12"/>
    </row>
    <row r="62" spans="1:22" x14ac:dyDescent="0.2">
      <c r="A62" s="10" t="str">
        <f t="shared" si="0"/>
        <v/>
      </c>
      <c r="B62" s="3"/>
      <c r="C62" s="10" t="str">
        <f>IFERROR(VLOOKUP(B62,メニュー!$B$3:$C$40,2,FALSE),"")</f>
        <v/>
      </c>
      <c r="D62" s="3"/>
      <c r="E62" s="10" t="str">
        <f>IFERROR(VLOOKUP(D62,メニュー!$D$3:$E$5,2,FALSE),"")</f>
        <v/>
      </c>
      <c r="F62" s="3"/>
      <c r="G62" s="10"/>
      <c r="H62" s="3"/>
      <c r="I62" s="10" t="str">
        <f>IFERROR(IF(F62&lt;&gt;"",VLOOKUP(F62&amp;H62,メニュー!$H$53:$I$67,2,0),IF(AND(F62="",RIGHT(B62,3)="SMS"),VLOOKUP(H62,メニュー!$I$29:$J$29,2,0),IF(AND(F62="",E62=3),VLOOKUP(H62,メニュー!$I$18:$J$18,2,0),VLOOKUP(H62,メニュー!$I$12:$J$12,2,0)))),"")</f>
        <v/>
      </c>
      <c r="J62" s="3"/>
      <c r="K62" s="30" t="str">
        <f>IFERROR(VLOOKUP(J62,メニュー!$K$3:$L$4,2,FALSE),"")</f>
        <v/>
      </c>
      <c r="L62" s="33"/>
      <c r="M62" s="12"/>
      <c r="N62" s="12"/>
      <c r="O62" s="12"/>
      <c r="P62" s="12"/>
      <c r="Q62" s="12"/>
      <c r="R62" s="10" t="str">
        <f>IFERROR(IF(VLOOKUP(Q62,メニュー!$M$3:$N$15,2,FALSE)="","",VLOOKUP(Q62,メニュー!$M$3:$N$15,2,FALSE)),"")</f>
        <v/>
      </c>
      <c r="S62" s="3"/>
      <c r="T62" s="10" t="str">
        <f>IFERROR(VLOOKUP(S62,メニュー!$O$3:$P$4,2,FALSE),"")</f>
        <v/>
      </c>
      <c r="U62" s="12"/>
      <c r="V62" s="12"/>
    </row>
    <row r="63" spans="1:22" x14ac:dyDescent="0.2">
      <c r="A63" s="10" t="str">
        <f t="shared" si="0"/>
        <v/>
      </c>
      <c r="B63" s="3"/>
      <c r="C63" s="10" t="str">
        <f>IFERROR(VLOOKUP(B63,メニュー!$B$3:$C$40,2,FALSE),"")</f>
        <v/>
      </c>
      <c r="D63" s="3"/>
      <c r="E63" s="10" t="str">
        <f>IFERROR(VLOOKUP(D63,メニュー!$D$3:$E$5,2,FALSE),"")</f>
        <v/>
      </c>
      <c r="F63" s="3"/>
      <c r="G63" s="10"/>
      <c r="H63" s="3"/>
      <c r="I63" s="10" t="str">
        <f>IFERROR(IF(F63&lt;&gt;"",VLOOKUP(F63&amp;H63,メニュー!$H$53:$I$67,2,0),IF(AND(F63="",RIGHT(B63,3)="SMS"),VLOOKUP(H63,メニュー!$I$29:$J$29,2,0),IF(AND(F63="",E63=3),VLOOKUP(H63,メニュー!$I$18:$J$18,2,0),VLOOKUP(H63,メニュー!$I$12:$J$12,2,0)))),"")</f>
        <v/>
      </c>
      <c r="J63" s="3"/>
      <c r="K63" s="30" t="str">
        <f>IFERROR(VLOOKUP(J63,メニュー!$K$3:$L$4,2,FALSE),"")</f>
        <v/>
      </c>
      <c r="L63" s="33"/>
      <c r="M63" s="12"/>
      <c r="N63" s="12"/>
      <c r="O63" s="12"/>
      <c r="P63" s="12"/>
      <c r="Q63" s="12"/>
      <c r="R63" s="10" t="str">
        <f>IFERROR(IF(VLOOKUP(Q63,メニュー!$M$3:$N$15,2,FALSE)="","",VLOOKUP(Q63,メニュー!$M$3:$N$15,2,FALSE)),"")</f>
        <v/>
      </c>
      <c r="S63" s="3"/>
      <c r="T63" s="10" t="str">
        <f>IFERROR(VLOOKUP(S63,メニュー!$O$3:$P$4,2,FALSE),"")</f>
        <v/>
      </c>
      <c r="U63" s="12"/>
      <c r="V63" s="12"/>
    </row>
    <row r="64" spans="1:22" x14ac:dyDescent="0.2">
      <c r="A64" s="10" t="str">
        <f t="shared" si="0"/>
        <v/>
      </c>
      <c r="B64" s="3"/>
      <c r="C64" s="10" t="str">
        <f>IFERROR(VLOOKUP(B64,メニュー!$B$3:$C$40,2,FALSE),"")</f>
        <v/>
      </c>
      <c r="D64" s="3"/>
      <c r="E64" s="10" t="str">
        <f>IFERROR(VLOOKUP(D64,メニュー!$D$3:$E$5,2,FALSE),"")</f>
        <v/>
      </c>
      <c r="F64" s="3"/>
      <c r="G64" s="10"/>
      <c r="H64" s="3"/>
      <c r="I64" s="10" t="str">
        <f>IFERROR(IF(F64&lt;&gt;"",VLOOKUP(F64&amp;H64,メニュー!$H$53:$I$67,2,0),IF(AND(F64="",RIGHT(B64,3)="SMS"),VLOOKUP(H64,メニュー!$I$29:$J$29,2,0),IF(AND(F64="",E64=3),VLOOKUP(H64,メニュー!$I$18:$J$18,2,0),VLOOKUP(H64,メニュー!$I$12:$J$12,2,0)))),"")</f>
        <v/>
      </c>
      <c r="J64" s="3"/>
      <c r="K64" s="30" t="str">
        <f>IFERROR(VLOOKUP(J64,メニュー!$K$3:$L$4,2,FALSE),"")</f>
        <v/>
      </c>
      <c r="L64" s="33"/>
      <c r="M64" s="12"/>
      <c r="N64" s="12"/>
      <c r="O64" s="12"/>
      <c r="P64" s="12"/>
      <c r="Q64" s="12"/>
      <c r="R64" s="10" t="str">
        <f>IFERROR(IF(VLOOKUP(Q64,メニュー!$M$3:$N$15,2,FALSE)="","",VLOOKUP(Q64,メニュー!$M$3:$N$15,2,FALSE)),"")</f>
        <v/>
      </c>
      <c r="S64" s="3"/>
      <c r="T64" s="10" t="str">
        <f>IFERROR(VLOOKUP(S64,メニュー!$O$3:$P$4,2,FALSE),"")</f>
        <v/>
      </c>
      <c r="U64" s="12"/>
      <c r="V64" s="12"/>
    </row>
    <row r="65" spans="1:22" x14ac:dyDescent="0.2">
      <c r="A65" s="10" t="str">
        <f t="shared" si="0"/>
        <v/>
      </c>
      <c r="B65" s="3"/>
      <c r="C65" s="10" t="str">
        <f>IFERROR(VLOOKUP(B65,メニュー!$B$3:$C$40,2,FALSE),"")</f>
        <v/>
      </c>
      <c r="D65" s="3"/>
      <c r="E65" s="10" t="str">
        <f>IFERROR(VLOOKUP(D65,メニュー!$D$3:$E$5,2,FALSE),"")</f>
        <v/>
      </c>
      <c r="F65" s="3"/>
      <c r="G65" s="10"/>
      <c r="H65" s="3"/>
      <c r="I65" s="10" t="str">
        <f>IFERROR(IF(F65&lt;&gt;"",VLOOKUP(F65&amp;H65,メニュー!$H$53:$I$67,2,0),IF(AND(F65="",RIGHT(B65,3)="SMS"),VLOOKUP(H65,メニュー!$I$29:$J$29,2,0),IF(AND(F65="",E65=3),VLOOKUP(H65,メニュー!$I$18:$J$18,2,0),VLOOKUP(H65,メニュー!$I$12:$J$12,2,0)))),"")</f>
        <v/>
      </c>
      <c r="J65" s="3"/>
      <c r="K65" s="30" t="str">
        <f>IFERROR(VLOOKUP(J65,メニュー!$K$3:$L$4,2,FALSE),"")</f>
        <v/>
      </c>
      <c r="L65" s="33"/>
      <c r="M65" s="12"/>
      <c r="N65" s="12"/>
      <c r="O65" s="12"/>
      <c r="P65" s="12"/>
      <c r="Q65" s="12"/>
      <c r="R65" s="10" t="str">
        <f>IFERROR(IF(VLOOKUP(Q65,メニュー!$M$3:$N$15,2,FALSE)="","",VLOOKUP(Q65,メニュー!$M$3:$N$15,2,FALSE)),"")</f>
        <v/>
      </c>
      <c r="S65" s="3"/>
      <c r="T65" s="10" t="str">
        <f>IFERROR(VLOOKUP(S65,メニュー!$O$3:$P$4,2,FALSE),"")</f>
        <v/>
      </c>
      <c r="U65" s="12"/>
      <c r="V65" s="12"/>
    </row>
    <row r="66" spans="1:22" x14ac:dyDescent="0.2">
      <c r="A66" s="10" t="str">
        <f t="shared" si="0"/>
        <v/>
      </c>
      <c r="B66" s="3"/>
      <c r="C66" s="10" t="str">
        <f>IFERROR(VLOOKUP(B66,メニュー!$B$3:$C$40,2,FALSE),"")</f>
        <v/>
      </c>
      <c r="D66" s="3"/>
      <c r="E66" s="10" t="str">
        <f>IFERROR(VLOOKUP(D66,メニュー!$D$3:$E$5,2,FALSE),"")</f>
        <v/>
      </c>
      <c r="F66" s="3"/>
      <c r="G66" s="10"/>
      <c r="H66" s="3"/>
      <c r="I66" s="10" t="str">
        <f>IFERROR(IF(F66&lt;&gt;"",VLOOKUP(F66&amp;H66,メニュー!$H$53:$I$67,2,0),IF(AND(F66="",RIGHT(B66,3)="SMS"),VLOOKUP(H66,メニュー!$I$29:$J$29,2,0),IF(AND(F66="",E66=3),VLOOKUP(H66,メニュー!$I$18:$J$18,2,0),VLOOKUP(H66,メニュー!$I$12:$J$12,2,0)))),"")</f>
        <v/>
      </c>
      <c r="J66" s="3"/>
      <c r="K66" s="30" t="str">
        <f>IFERROR(VLOOKUP(J66,メニュー!$K$3:$L$4,2,FALSE),"")</f>
        <v/>
      </c>
      <c r="L66" s="33"/>
      <c r="M66" s="12"/>
      <c r="N66" s="12"/>
      <c r="O66" s="12"/>
      <c r="P66" s="12"/>
      <c r="Q66" s="12"/>
      <c r="R66" s="10" t="str">
        <f>IFERROR(IF(VLOOKUP(Q66,メニュー!$M$3:$N$15,2,FALSE)="","",VLOOKUP(Q66,メニュー!$M$3:$N$15,2,FALSE)),"")</f>
        <v/>
      </c>
      <c r="S66" s="3"/>
      <c r="T66" s="10" t="str">
        <f>IFERROR(VLOOKUP(S66,メニュー!$O$3:$P$4,2,FALSE),"")</f>
        <v/>
      </c>
      <c r="U66" s="12"/>
      <c r="V66" s="12"/>
    </row>
    <row r="67" spans="1:22" x14ac:dyDescent="0.2">
      <c r="A67" s="10" t="str">
        <f t="shared" si="0"/>
        <v/>
      </c>
      <c r="B67" s="3"/>
      <c r="C67" s="10" t="str">
        <f>IFERROR(VLOOKUP(B67,メニュー!$B$3:$C$40,2,FALSE),"")</f>
        <v/>
      </c>
      <c r="D67" s="3"/>
      <c r="E67" s="10" t="str">
        <f>IFERROR(VLOOKUP(D67,メニュー!$D$3:$E$5,2,FALSE),"")</f>
        <v/>
      </c>
      <c r="F67" s="3"/>
      <c r="G67" s="10"/>
      <c r="H67" s="3"/>
      <c r="I67" s="10" t="str">
        <f>IFERROR(IF(F67&lt;&gt;"",VLOOKUP(F67&amp;H67,メニュー!$H$53:$I$67,2,0),IF(AND(F67="",RIGHT(B67,3)="SMS"),VLOOKUP(H67,メニュー!$I$29:$J$29,2,0),IF(AND(F67="",E67=3),VLOOKUP(H67,メニュー!$I$18:$J$18,2,0),VLOOKUP(H67,メニュー!$I$12:$J$12,2,0)))),"")</f>
        <v/>
      </c>
      <c r="J67" s="3"/>
      <c r="K67" s="30" t="str">
        <f>IFERROR(VLOOKUP(J67,メニュー!$K$3:$L$4,2,FALSE),"")</f>
        <v/>
      </c>
      <c r="L67" s="33"/>
      <c r="M67" s="12"/>
      <c r="N67" s="12"/>
      <c r="O67" s="12"/>
      <c r="P67" s="12"/>
      <c r="Q67" s="12"/>
      <c r="R67" s="10" t="str">
        <f>IFERROR(IF(VLOOKUP(Q67,メニュー!$M$3:$N$15,2,FALSE)="","",VLOOKUP(Q67,メニュー!$M$3:$N$15,2,FALSE)),"")</f>
        <v/>
      </c>
      <c r="S67" s="3"/>
      <c r="T67" s="10" t="str">
        <f>IFERROR(VLOOKUP(S67,メニュー!$O$3:$P$4,2,FALSE),"")</f>
        <v/>
      </c>
      <c r="U67" s="12"/>
      <c r="V67" s="12"/>
    </row>
    <row r="68" spans="1:22" x14ac:dyDescent="0.2">
      <c r="A68" s="10" t="str">
        <f t="shared" ref="A68:A131" si="1">IF(B68="","",ROW()-1)</f>
        <v/>
      </c>
      <c r="B68" s="3"/>
      <c r="C68" s="10" t="str">
        <f>IFERROR(VLOOKUP(B68,メニュー!$B$3:$C$40,2,FALSE),"")</f>
        <v/>
      </c>
      <c r="D68" s="3"/>
      <c r="E68" s="10" t="str">
        <f>IFERROR(VLOOKUP(D68,メニュー!$D$3:$E$5,2,FALSE),"")</f>
        <v/>
      </c>
      <c r="F68" s="3"/>
      <c r="G68" s="10"/>
      <c r="H68" s="3"/>
      <c r="I68" s="10" t="str">
        <f>IFERROR(IF(F68&lt;&gt;"",VLOOKUP(F68&amp;H68,メニュー!$H$53:$I$67,2,0),IF(AND(F68="",RIGHT(B68,3)="SMS"),VLOOKUP(H68,メニュー!$I$29:$J$29,2,0),IF(AND(F68="",E68=3),VLOOKUP(H68,メニュー!$I$18:$J$18,2,0),VLOOKUP(H68,メニュー!$I$12:$J$12,2,0)))),"")</f>
        <v/>
      </c>
      <c r="J68" s="3"/>
      <c r="K68" s="30" t="str">
        <f>IFERROR(VLOOKUP(J68,メニュー!$K$3:$L$4,2,FALSE),"")</f>
        <v/>
      </c>
      <c r="L68" s="33"/>
      <c r="M68" s="12"/>
      <c r="N68" s="12"/>
      <c r="O68" s="12"/>
      <c r="P68" s="12"/>
      <c r="Q68" s="12"/>
      <c r="R68" s="10" t="str">
        <f>IFERROR(IF(VLOOKUP(Q68,メニュー!$M$3:$N$15,2,FALSE)="","",VLOOKUP(Q68,メニュー!$M$3:$N$15,2,FALSE)),"")</f>
        <v/>
      </c>
      <c r="S68" s="3"/>
      <c r="T68" s="10" t="str">
        <f>IFERROR(VLOOKUP(S68,メニュー!$O$3:$P$4,2,FALSE),"")</f>
        <v/>
      </c>
      <c r="U68" s="12"/>
      <c r="V68" s="12"/>
    </row>
    <row r="69" spans="1:22" x14ac:dyDescent="0.2">
      <c r="A69" s="10" t="str">
        <f t="shared" si="1"/>
        <v/>
      </c>
      <c r="B69" s="3"/>
      <c r="C69" s="10" t="str">
        <f>IFERROR(VLOOKUP(B69,メニュー!$B$3:$C$40,2,FALSE),"")</f>
        <v/>
      </c>
      <c r="D69" s="3"/>
      <c r="E69" s="10" t="str">
        <f>IFERROR(VLOOKUP(D69,メニュー!$D$3:$E$5,2,FALSE),"")</f>
        <v/>
      </c>
      <c r="F69" s="3"/>
      <c r="G69" s="10"/>
      <c r="H69" s="3"/>
      <c r="I69" s="10" t="str">
        <f>IFERROR(IF(F69&lt;&gt;"",VLOOKUP(F69&amp;H69,メニュー!$H$53:$I$67,2,0),IF(AND(F69="",RIGHT(B69,3)="SMS"),VLOOKUP(H69,メニュー!$I$29:$J$29,2,0),IF(AND(F69="",E69=3),VLOOKUP(H69,メニュー!$I$18:$J$18,2,0),VLOOKUP(H69,メニュー!$I$12:$J$12,2,0)))),"")</f>
        <v/>
      </c>
      <c r="J69" s="3"/>
      <c r="K69" s="30" t="str">
        <f>IFERROR(VLOOKUP(J69,メニュー!$K$3:$L$4,2,FALSE),"")</f>
        <v/>
      </c>
      <c r="L69" s="33"/>
      <c r="M69" s="12"/>
      <c r="N69" s="12"/>
      <c r="O69" s="12"/>
      <c r="P69" s="12"/>
      <c r="Q69" s="12"/>
      <c r="R69" s="10" t="str">
        <f>IFERROR(IF(VLOOKUP(Q69,メニュー!$M$3:$N$15,2,FALSE)="","",VLOOKUP(Q69,メニュー!$M$3:$N$15,2,FALSE)),"")</f>
        <v/>
      </c>
      <c r="S69" s="3"/>
      <c r="T69" s="10" t="str">
        <f>IFERROR(VLOOKUP(S69,メニュー!$O$3:$P$4,2,FALSE),"")</f>
        <v/>
      </c>
      <c r="U69" s="12"/>
      <c r="V69" s="12"/>
    </row>
    <row r="70" spans="1:22" x14ac:dyDescent="0.2">
      <c r="A70" s="10" t="str">
        <f t="shared" si="1"/>
        <v/>
      </c>
      <c r="B70" s="3"/>
      <c r="C70" s="10" t="str">
        <f>IFERROR(VLOOKUP(B70,メニュー!$B$3:$C$40,2,FALSE),"")</f>
        <v/>
      </c>
      <c r="D70" s="3"/>
      <c r="E70" s="10" t="str">
        <f>IFERROR(VLOOKUP(D70,メニュー!$D$3:$E$5,2,FALSE),"")</f>
        <v/>
      </c>
      <c r="F70" s="3"/>
      <c r="G70" s="10"/>
      <c r="H70" s="3"/>
      <c r="I70" s="10" t="str">
        <f>IFERROR(IF(F70&lt;&gt;"",VLOOKUP(F70&amp;H70,メニュー!$H$53:$I$67,2,0),IF(AND(F70="",RIGHT(B70,3)="SMS"),VLOOKUP(H70,メニュー!$I$29:$J$29,2,0),IF(AND(F70="",E70=3),VLOOKUP(H70,メニュー!$I$18:$J$18,2,0),VLOOKUP(H70,メニュー!$I$12:$J$12,2,0)))),"")</f>
        <v/>
      </c>
      <c r="J70" s="3"/>
      <c r="K70" s="30" t="str">
        <f>IFERROR(VLOOKUP(J70,メニュー!$K$3:$L$4,2,FALSE),"")</f>
        <v/>
      </c>
      <c r="L70" s="33"/>
      <c r="M70" s="12"/>
      <c r="N70" s="12"/>
      <c r="O70" s="12"/>
      <c r="P70" s="12"/>
      <c r="Q70" s="12"/>
      <c r="R70" s="10" t="str">
        <f>IFERROR(IF(VLOOKUP(Q70,メニュー!$M$3:$N$15,2,FALSE)="","",VLOOKUP(Q70,メニュー!$M$3:$N$15,2,FALSE)),"")</f>
        <v/>
      </c>
      <c r="S70" s="3"/>
      <c r="T70" s="10" t="str">
        <f>IFERROR(VLOOKUP(S70,メニュー!$O$3:$P$4,2,FALSE),"")</f>
        <v/>
      </c>
      <c r="U70" s="12"/>
      <c r="V70" s="12"/>
    </row>
    <row r="71" spans="1:22" x14ac:dyDescent="0.2">
      <c r="A71" s="10" t="str">
        <f t="shared" si="1"/>
        <v/>
      </c>
      <c r="B71" s="3"/>
      <c r="C71" s="10" t="str">
        <f>IFERROR(VLOOKUP(B71,メニュー!$B$3:$C$40,2,FALSE),"")</f>
        <v/>
      </c>
      <c r="D71" s="3"/>
      <c r="E71" s="10" t="str">
        <f>IFERROR(VLOOKUP(D71,メニュー!$D$3:$E$5,2,FALSE),"")</f>
        <v/>
      </c>
      <c r="F71" s="3"/>
      <c r="G71" s="10"/>
      <c r="H71" s="3"/>
      <c r="I71" s="10" t="str">
        <f>IFERROR(IF(F71&lt;&gt;"",VLOOKUP(F71&amp;H71,メニュー!$H$53:$I$67,2,0),IF(AND(F71="",RIGHT(B71,3)="SMS"),VLOOKUP(H71,メニュー!$I$29:$J$29,2,0),IF(AND(F71="",E71=3),VLOOKUP(H71,メニュー!$I$18:$J$18,2,0),VLOOKUP(H71,メニュー!$I$12:$J$12,2,0)))),"")</f>
        <v/>
      </c>
      <c r="J71" s="3"/>
      <c r="K71" s="30" t="str">
        <f>IFERROR(VLOOKUP(J71,メニュー!$K$3:$L$4,2,FALSE),"")</f>
        <v/>
      </c>
      <c r="L71" s="33"/>
      <c r="M71" s="12"/>
      <c r="N71" s="12"/>
      <c r="O71" s="12"/>
      <c r="P71" s="12"/>
      <c r="Q71" s="12"/>
      <c r="R71" s="10" t="str">
        <f>IFERROR(IF(VLOOKUP(Q71,メニュー!$M$3:$N$15,2,FALSE)="","",VLOOKUP(Q71,メニュー!$M$3:$N$15,2,FALSE)),"")</f>
        <v/>
      </c>
      <c r="S71" s="3"/>
      <c r="T71" s="10" t="str">
        <f>IFERROR(VLOOKUP(S71,メニュー!$O$3:$P$4,2,FALSE),"")</f>
        <v/>
      </c>
      <c r="U71" s="12"/>
      <c r="V71" s="12"/>
    </row>
    <row r="72" spans="1:22" x14ac:dyDescent="0.2">
      <c r="A72" s="10" t="str">
        <f t="shared" si="1"/>
        <v/>
      </c>
      <c r="B72" s="3"/>
      <c r="C72" s="10" t="str">
        <f>IFERROR(VLOOKUP(B72,メニュー!$B$3:$C$40,2,FALSE),"")</f>
        <v/>
      </c>
      <c r="D72" s="3"/>
      <c r="E72" s="10" t="str">
        <f>IFERROR(VLOOKUP(D72,メニュー!$D$3:$E$5,2,FALSE),"")</f>
        <v/>
      </c>
      <c r="F72" s="3"/>
      <c r="G72" s="10"/>
      <c r="H72" s="3"/>
      <c r="I72" s="10" t="str">
        <f>IFERROR(IF(F72&lt;&gt;"",VLOOKUP(F72&amp;H72,メニュー!$H$53:$I$67,2,0),IF(AND(F72="",RIGHT(B72,3)="SMS"),VLOOKUP(H72,メニュー!$I$29:$J$29,2,0),IF(AND(F72="",E72=3),VLOOKUP(H72,メニュー!$I$18:$J$18,2,0),VLOOKUP(H72,メニュー!$I$12:$J$12,2,0)))),"")</f>
        <v/>
      </c>
      <c r="J72" s="3"/>
      <c r="K72" s="30" t="str">
        <f>IFERROR(VLOOKUP(J72,メニュー!$K$3:$L$4,2,FALSE),"")</f>
        <v/>
      </c>
      <c r="L72" s="33"/>
      <c r="M72" s="12"/>
      <c r="N72" s="12"/>
      <c r="O72" s="12"/>
      <c r="P72" s="12"/>
      <c r="Q72" s="12"/>
      <c r="R72" s="10" t="str">
        <f>IFERROR(IF(VLOOKUP(Q72,メニュー!$M$3:$N$15,2,FALSE)="","",VLOOKUP(Q72,メニュー!$M$3:$N$15,2,FALSE)),"")</f>
        <v/>
      </c>
      <c r="S72" s="3"/>
      <c r="T72" s="10" t="str">
        <f>IFERROR(VLOOKUP(S72,メニュー!$O$3:$P$4,2,FALSE),"")</f>
        <v/>
      </c>
      <c r="U72" s="12"/>
      <c r="V72" s="12"/>
    </row>
    <row r="73" spans="1:22" x14ac:dyDescent="0.2">
      <c r="A73" s="10" t="str">
        <f t="shared" si="1"/>
        <v/>
      </c>
      <c r="B73" s="3"/>
      <c r="C73" s="10" t="str">
        <f>IFERROR(VLOOKUP(B73,メニュー!$B$3:$C$40,2,FALSE),"")</f>
        <v/>
      </c>
      <c r="D73" s="3"/>
      <c r="E73" s="10" t="str">
        <f>IFERROR(VLOOKUP(D73,メニュー!$D$3:$E$5,2,FALSE),"")</f>
        <v/>
      </c>
      <c r="F73" s="3"/>
      <c r="G73" s="10"/>
      <c r="H73" s="3"/>
      <c r="I73" s="10" t="str">
        <f>IFERROR(IF(F73&lt;&gt;"",VLOOKUP(F73&amp;H73,メニュー!$H$53:$I$67,2,0),IF(AND(F73="",RIGHT(B73,3)="SMS"),VLOOKUP(H73,メニュー!$I$29:$J$29,2,0),IF(AND(F73="",E73=3),VLOOKUP(H73,メニュー!$I$18:$J$18,2,0),VLOOKUP(H73,メニュー!$I$12:$J$12,2,0)))),"")</f>
        <v/>
      </c>
      <c r="J73" s="3"/>
      <c r="K73" s="30" t="str">
        <f>IFERROR(VLOOKUP(J73,メニュー!$K$3:$L$4,2,FALSE),"")</f>
        <v/>
      </c>
      <c r="L73" s="33"/>
      <c r="M73" s="12"/>
      <c r="N73" s="12"/>
      <c r="O73" s="12"/>
      <c r="P73" s="12"/>
      <c r="Q73" s="12"/>
      <c r="R73" s="10" t="str">
        <f>IFERROR(IF(VLOOKUP(Q73,メニュー!$M$3:$N$15,2,FALSE)="","",VLOOKUP(Q73,メニュー!$M$3:$N$15,2,FALSE)),"")</f>
        <v/>
      </c>
      <c r="S73" s="3"/>
      <c r="T73" s="10" t="str">
        <f>IFERROR(VLOOKUP(S73,メニュー!$O$3:$P$4,2,FALSE),"")</f>
        <v/>
      </c>
      <c r="U73" s="12"/>
      <c r="V73" s="12"/>
    </row>
    <row r="74" spans="1:22" x14ac:dyDescent="0.2">
      <c r="A74" s="10" t="str">
        <f t="shared" si="1"/>
        <v/>
      </c>
      <c r="B74" s="3"/>
      <c r="C74" s="10" t="str">
        <f>IFERROR(VLOOKUP(B74,メニュー!$B$3:$C$40,2,FALSE),"")</f>
        <v/>
      </c>
      <c r="D74" s="3"/>
      <c r="E74" s="10" t="str">
        <f>IFERROR(VLOOKUP(D74,メニュー!$D$3:$E$5,2,FALSE),"")</f>
        <v/>
      </c>
      <c r="F74" s="3"/>
      <c r="G74" s="10"/>
      <c r="H74" s="3"/>
      <c r="I74" s="10" t="str">
        <f>IFERROR(IF(F74&lt;&gt;"",VLOOKUP(F74&amp;H74,メニュー!$H$53:$I$67,2,0),IF(AND(F74="",RIGHT(B74,3)="SMS"),VLOOKUP(H74,メニュー!$I$29:$J$29,2,0),IF(AND(F74="",E74=3),VLOOKUP(H74,メニュー!$I$18:$J$18,2,0),VLOOKUP(H74,メニュー!$I$12:$J$12,2,0)))),"")</f>
        <v/>
      </c>
      <c r="J74" s="3"/>
      <c r="K74" s="30" t="str">
        <f>IFERROR(VLOOKUP(J74,メニュー!$K$3:$L$4,2,FALSE),"")</f>
        <v/>
      </c>
      <c r="L74" s="33"/>
      <c r="M74" s="12"/>
      <c r="N74" s="12"/>
      <c r="O74" s="12"/>
      <c r="P74" s="12"/>
      <c r="Q74" s="12"/>
      <c r="R74" s="10" t="str">
        <f>IFERROR(IF(VLOOKUP(Q74,メニュー!$M$3:$N$15,2,FALSE)="","",VLOOKUP(Q74,メニュー!$M$3:$N$15,2,FALSE)),"")</f>
        <v/>
      </c>
      <c r="S74" s="3"/>
      <c r="T74" s="10" t="str">
        <f>IFERROR(VLOOKUP(S74,メニュー!$O$3:$P$4,2,FALSE),"")</f>
        <v/>
      </c>
      <c r="U74" s="12"/>
      <c r="V74" s="12"/>
    </row>
    <row r="75" spans="1:22" x14ac:dyDescent="0.2">
      <c r="A75" s="10" t="str">
        <f t="shared" si="1"/>
        <v/>
      </c>
      <c r="B75" s="3"/>
      <c r="C75" s="10" t="str">
        <f>IFERROR(VLOOKUP(B75,メニュー!$B$3:$C$40,2,FALSE),"")</f>
        <v/>
      </c>
      <c r="D75" s="3"/>
      <c r="E75" s="10" t="str">
        <f>IFERROR(VLOOKUP(D75,メニュー!$D$3:$E$5,2,FALSE),"")</f>
        <v/>
      </c>
      <c r="F75" s="3"/>
      <c r="G75" s="10"/>
      <c r="H75" s="3"/>
      <c r="I75" s="10" t="str">
        <f>IFERROR(IF(F75&lt;&gt;"",VLOOKUP(F75&amp;H75,メニュー!$H$53:$I$67,2,0),IF(AND(F75="",RIGHT(B75,3)="SMS"),VLOOKUP(H75,メニュー!$I$29:$J$29,2,0),IF(AND(F75="",E75=3),VLOOKUP(H75,メニュー!$I$18:$J$18,2,0),VLOOKUP(H75,メニュー!$I$12:$J$12,2,0)))),"")</f>
        <v/>
      </c>
      <c r="J75" s="3"/>
      <c r="K75" s="30" t="str">
        <f>IFERROR(VLOOKUP(J75,メニュー!$K$3:$L$4,2,FALSE),"")</f>
        <v/>
      </c>
      <c r="L75" s="33"/>
      <c r="M75" s="12"/>
      <c r="N75" s="12"/>
      <c r="O75" s="12"/>
      <c r="P75" s="12"/>
      <c r="Q75" s="12"/>
      <c r="R75" s="10" t="str">
        <f>IFERROR(IF(VLOOKUP(Q75,メニュー!$M$3:$N$15,2,FALSE)="","",VLOOKUP(Q75,メニュー!$M$3:$N$15,2,FALSE)),"")</f>
        <v/>
      </c>
      <c r="S75" s="3"/>
      <c r="T75" s="10" t="str">
        <f>IFERROR(VLOOKUP(S75,メニュー!$O$3:$P$4,2,FALSE),"")</f>
        <v/>
      </c>
      <c r="U75" s="12"/>
      <c r="V75" s="12"/>
    </row>
    <row r="76" spans="1:22" x14ac:dyDescent="0.2">
      <c r="A76" s="10" t="str">
        <f t="shared" si="1"/>
        <v/>
      </c>
      <c r="B76" s="3"/>
      <c r="C76" s="10" t="str">
        <f>IFERROR(VLOOKUP(B76,メニュー!$B$3:$C$40,2,FALSE),"")</f>
        <v/>
      </c>
      <c r="D76" s="3"/>
      <c r="E76" s="10" t="str">
        <f>IFERROR(VLOOKUP(D76,メニュー!$D$3:$E$5,2,FALSE),"")</f>
        <v/>
      </c>
      <c r="F76" s="3"/>
      <c r="G76" s="10"/>
      <c r="H76" s="3"/>
      <c r="I76" s="10" t="str">
        <f>IFERROR(IF(F76&lt;&gt;"",VLOOKUP(F76&amp;H76,メニュー!$H$53:$I$67,2,0),IF(AND(F76="",RIGHT(B76,3)="SMS"),VLOOKUP(H76,メニュー!$I$29:$J$29,2,0),IF(AND(F76="",E76=3),VLOOKUP(H76,メニュー!$I$18:$J$18,2,0),VLOOKUP(H76,メニュー!$I$12:$J$12,2,0)))),"")</f>
        <v/>
      </c>
      <c r="J76" s="3"/>
      <c r="K76" s="30" t="str">
        <f>IFERROR(VLOOKUP(J76,メニュー!$K$3:$L$4,2,FALSE),"")</f>
        <v/>
      </c>
      <c r="L76" s="33"/>
      <c r="M76" s="12"/>
      <c r="N76" s="12"/>
      <c r="O76" s="12"/>
      <c r="P76" s="12"/>
      <c r="Q76" s="12"/>
      <c r="R76" s="10" t="str">
        <f>IFERROR(IF(VLOOKUP(Q76,メニュー!$M$3:$N$15,2,FALSE)="","",VLOOKUP(Q76,メニュー!$M$3:$N$15,2,FALSE)),"")</f>
        <v/>
      </c>
      <c r="S76" s="3"/>
      <c r="T76" s="10" t="str">
        <f>IFERROR(VLOOKUP(S76,メニュー!$O$3:$P$4,2,FALSE),"")</f>
        <v/>
      </c>
      <c r="U76" s="12"/>
      <c r="V76" s="12"/>
    </row>
    <row r="77" spans="1:22" x14ac:dyDescent="0.2">
      <c r="A77" s="10" t="str">
        <f t="shared" si="1"/>
        <v/>
      </c>
      <c r="B77" s="3"/>
      <c r="C77" s="10" t="str">
        <f>IFERROR(VLOOKUP(B77,メニュー!$B$3:$C$40,2,FALSE),"")</f>
        <v/>
      </c>
      <c r="D77" s="3"/>
      <c r="E77" s="10" t="str">
        <f>IFERROR(VLOOKUP(D77,メニュー!$D$3:$E$5,2,FALSE),"")</f>
        <v/>
      </c>
      <c r="F77" s="3"/>
      <c r="G77" s="10"/>
      <c r="H77" s="3"/>
      <c r="I77" s="10" t="str">
        <f>IFERROR(IF(F77&lt;&gt;"",VLOOKUP(F77&amp;H77,メニュー!$H$53:$I$67,2,0),IF(AND(F77="",RIGHT(B77,3)="SMS"),VLOOKUP(H77,メニュー!$I$29:$J$29,2,0),IF(AND(F77="",E77=3),VLOOKUP(H77,メニュー!$I$18:$J$18,2,0),VLOOKUP(H77,メニュー!$I$12:$J$12,2,0)))),"")</f>
        <v/>
      </c>
      <c r="J77" s="3"/>
      <c r="K77" s="30" t="str">
        <f>IFERROR(VLOOKUP(J77,メニュー!$K$3:$L$4,2,FALSE),"")</f>
        <v/>
      </c>
      <c r="L77" s="33"/>
      <c r="M77" s="12"/>
      <c r="N77" s="12"/>
      <c r="O77" s="12"/>
      <c r="P77" s="12"/>
      <c r="Q77" s="12"/>
      <c r="R77" s="10" t="str">
        <f>IFERROR(IF(VLOOKUP(Q77,メニュー!$M$3:$N$15,2,FALSE)="","",VLOOKUP(Q77,メニュー!$M$3:$N$15,2,FALSE)),"")</f>
        <v/>
      </c>
      <c r="S77" s="3"/>
      <c r="T77" s="10" t="str">
        <f>IFERROR(VLOOKUP(S77,メニュー!$O$3:$P$4,2,FALSE),"")</f>
        <v/>
      </c>
      <c r="U77" s="12"/>
      <c r="V77" s="12"/>
    </row>
    <row r="78" spans="1:22" x14ac:dyDescent="0.2">
      <c r="A78" s="10" t="str">
        <f t="shared" si="1"/>
        <v/>
      </c>
      <c r="B78" s="3"/>
      <c r="C78" s="10" t="str">
        <f>IFERROR(VLOOKUP(B78,メニュー!$B$3:$C$40,2,FALSE),"")</f>
        <v/>
      </c>
      <c r="D78" s="3"/>
      <c r="E78" s="10" t="str">
        <f>IFERROR(VLOOKUP(D78,メニュー!$D$3:$E$5,2,FALSE),"")</f>
        <v/>
      </c>
      <c r="F78" s="3"/>
      <c r="G78" s="10"/>
      <c r="H78" s="3"/>
      <c r="I78" s="10" t="str">
        <f>IFERROR(IF(F78&lt;&gt;"",VLOOKUP(F78&amp;H78,メニュー!$H$53:$I$67,2,0),IF(AND(F78="",RIGHT(B78,3)="SMS"),VLOOKUP(H78,メニュー!$I$29:$J$29,2,0),IF(AND(F78="",E78=3),VLOOKUP(H78,メニュー!$I$18:$J$18,2,0),VLOOKUP(H78,メニュー!$I$12:$J$12,2,0)))),"")</f>
        <v/>
      </c>
      <c r="J78" s="3"/>
      <c r="K78" s="30" t="str">
        <f>IFERROR(VLOOKUP(J78,メニュー!$K$3:$L$4,2,FALSE),"")</f>
        <v/>
      </c>
      <c r="L78" s="33"/>
      <c r="M78" s="12"/>
      <c r="N78" s="12"/>
      <c r="O78" s="12"/>
      <c r="P78" s="12"/>
      <c r="Q78" s="12"/>
      <c r="R78" s="10" t="str">
        <f>IFERROR(IF(VLOOKUP(Q78,メニュー!$M$3:$N$15,2,FALSE)="","",VLOOKUP(Q78,メニュー!$M$3:$N$15,2,FALSE)),"")</f>
        <v/>
      </c>
      <c r="S78" s="3"/>
      <c r="T78" s="10" t="str">
        <f>IFERROR(VLOOKUP(S78,メニュー!$O$3:$P$4,2,FALSE),"")</f>
        <v/>
      </c>
      <c r="U78" s="12"/>
      <c r="V78" s="12"/>
    </row>
    <row r="79" spans="1:22" x14ac:dyDescent="0.2">
      <c r="A79" s="10" t="str">
        <f t="shared" si="1"/>
        <v/>
      </c>
      <c r="B79" s="3"/>
      <c r="C79" s="10" t="str">
        <f>IFERROR(VLOOKUP(B79,メニュー!$B$3:$C$40,2,FALSE),"")</f>
        <v/>
      </c>
      <c r="D79" s="3"/>
      <c r="E79" s="10" t="str">
        <f>IFERROR(VLOOKUP(D79,メニュー!$D$3:$E$5,2,FALSE),"")</f>
        <v/>
      </c>
      <c r="F79" s="3"/>
      <c r="G79" s="10"/>
      <c r="H79" s="3"/>
      <c r="I79" s="10" t="str">
        <f>IFERROR(IF(F79&lt;&gt;"",VLOOKUP(F79&amp;H79,メニュー!$H$53:$I$67,2,0),IF(AND(F79="",RIGHT(B79,3)="SMS"),VLOOKUP(H79,メニュー!$I$29:$J$29,2,0),IF(AND(F79="",E79=3),VLOOKUP(H79,メニュー!$I$18:$J$18,2,0),VLOOKUP(H79,メニュー!$I$12:$J$12,2,0)))),"")</f>
        <v/>
      </c>
      <c r="J79" s="3"/>
      <c r="K79" s="30" t="str">
        <f>IFERROR(VLOOKUP(J79,メニュー!$K$3:$L$4,2,FALSE),"")</f>
        <v/>
      </c>
      <c r="L79" s="33"/>
      <c r="M79" s="12"/>
      <c r="N79" s="12"/>
      <c r="O79" s="12"/>
      <c r="P79" s="12"/>
      <c r="Q79" s="12"/>
      <c r="R79" s="10" t="str">
        <f>IFERROR(IF(VLOOKUP(Q79,メニュー!$M$3:$N$15,2,FALSE)="","",VLOOKUP(Q79,メニュー!$M$3:$N$15,2,FALSE)),"")</f>
        <v/>
      </c>
      <c r="S79" s="3"/>
      <c r="T79" s="10" t="str">
        <f>IFERROR(VLOOKUP(S79,メニュー!$O$3:$P$4,2,FALSE),"")</f>
        <v/>
      </c>
      <c r="U79" s="12"/>
      <c r="V79" s="12"/>
    </row>
    <row r="80" spans="1:22" x14ac:dyDescent="0.2">
      <c r="A80" s="10" t="str">
        <f t="shared" si="1"/>
        <v/>
      </c>
      <c r="B80" s="3"/>
      <c r="C80" s="10" t="str">
        <f>IFERROR(VLOOKUP(B80,メニュー!$B$3:$C$40,2,FALSE),"")</f>
        <v/>
      </c>
      <c r="D80" s="3"/>
      <c r="E80" s="10" t="str">
        <f>IFERROR(VLOOKUP(D80,メニュー!$D$3:$E$5,2,FALSE),"")</f>
        <v/>
      </c>
      <c r="F80" s="3"/>
      <c r="G80" s="10"/>
      <c r="H80" s="3"/>
      <c r="I80" s="10" t="str">
        <f>IFERROR(IF(F80&lt;&gt;"",VLOOKUP(F80&amp;H80,メニュー!$H$53:$I$67,2,0),IF(AND(F80="",RIGHT(B80,3)="SMS"),VLOOKUP(H80,メニュー!$I$29:$J$29,2,0),IF(AND(F80="",E80=3),VLOOKUP(H80,メニュー!$I$18:$J$18,2,0),VLOOKUP(H80,メニュー!$I$12:$J$12,2,0)))),"")</f>
        <v/>
      </c>
      <c r="J80" s="3"/>
      <c r="K80" s="30" t="str">
        <f>IFERROR(VLOOKUP(J80,メニュー!$K$3:$L$4,2,FALSE),"")</f>
        <v/>
      </c>
      <c r="L80" s="33"/>
      <c r="M80" s="12"/>
      <c r="N80" s="12"/>
      <c r="O80" s="12"/>
      <c r="P80" s="12"/>
      <c r="Q80" s="12"/>
      <c r="R80" s="10" t="str">
        <f>IFERROR(IF(VLOOKUP(Q80,メニュー!$M$3:$N$15,2,FALSE)="","",VLOOKUP(Q80,メニュー!$M$3:$N$15,2,FALSE)),"")</f>
        <v/>
      </c>
      <c r="S80" s="3"/>
      <c r="T80" s="10" t="str">
        <f>IFERROR(VLOOKUP(S80,メニュー!$O$3:$P$4,2,FALSE),"")</f>
        <v/>
      </c>
      <c r="U80" s="12"/>
      <c r="V80" s="12"/>
    </row>
    <row r="81" spans="1:22" x14ac:dyDescent="0.2">
      <c r="A81" s="10" t="str">
        <f t="shared" si="1"/>
        <v/>
      </c>
      <c r="B81" s="3"/>
      <c r="C81" s="10" t="str">
        <f>IFERROR(VLOOKUP(B81,メニュー!$B$3:$C$40,2,FALSE),"")</f>
        <v/>
      </c>
      <c r="D81" s="3"/>
      <c r="E81" s="10" t="str">
        <f>IFERROR(VLOOKUP(D81,メニュー!$D$3:$E$5,2,FALSE),"")</f>
        <v/>
      </c>
      <c r="F81" s="3"/>
      <c r="G81" s="10"/>
      <c r="H81" s="3"/>
      <c r="I81" s="10" t="str">
        <f>IFERROR(IF(F81&lt;&gt;"",VLOOKUP(F81&amp;H81,メニュー!$H$53:$I$67,2,0),IF(AND(F81="",RIGHT(B81,3)="SMS"),VLOOKUP(H81,メニュー!$I$29:$J$29,2,0),IF(AND(F81="",E81=3),VLOOKUP(H81,メニュー!$I$18:$J$18,2,0),VLOOKUP(H81,メニュー!$I$12:$J$12,2,0)))),"")</f>
        <v/>
      </c>
      <c r="J81" s="3"/>
      <c r="K81" s="30" t="str">
        <f>IFERROR(VLOOKUP(J81,メニュー!$K$3:$L$4,2,FALSE),"")</f>
        <v/>
      </c>
      <c r="L81" s="33"/>
      <c r="M81" s="12"/>
      <c r="N81" s="12"/>
      <c r="O81" s="12"/>
      <c r="P81" s="12"/>
      <c r="Q81" s="12"/>
      <c r="R81" s="10" t="str">
        <f>IFERROR(IF(VLOOKUP(Q81,メニュー!$M$3:$N$15,2,FALSE)="","",VLOOKUP(Q81,メニュー!$M$3:$N$15,2,FALSE)),"")</f>
        <v/>
      </c>
      <c r="S81" s="3"/>
      <c r="T81" s="10" t="str">
        <f>IFERROR(VLOOKUP(S81,メニュー!$O$3:$P$4,2,FALSE),"")</f>
        <v/>
      </c>
      <c r="U81" s="12"/>
      <c r="V81" s="12"/>
    </row>
    <row r="82" spans="1:22" x14ac:dyDescent="0.2">
      <c r="A82" s="10" t="str">
        <f t="shared" si="1"/>
        <v/>
      </c>
      <c r="B82" s="3"/>
      <c r="C82" s="10" t="str">
        <f>IFERROR(VLOOKUP(B82,メニュー!$B$3:$C$40,2,FALSE),"")</f>
        <v/>
      </c>
      <c r="D82" s="3"/>
      <c r="E82" s="10" t="str">
        <f>IFERROR(VLOOKUP(D82,メニュー!$D$3:$E$5,2,FALSE),"")</f>
        <v/>
      </c>
      <c r="F82" s="3"/>
      <c r="G82" s="10"/>
      <c r="H82" s="3"/>
      <c r="I82" s="10" t="str">
        <f>IFERROR(IF(F82&lt;&gt;"",VLOOKUP(F82&amp;H82,メニュー!$H$53:$I$67,2,0),IF(AND(F82="",RIGHT(B82,3)="SMS"),VLOOKUP(H82,メニュー!$I$29:$J$29,2,0),IF(AND(F82="",E82=3),VLOOKUP(H82,メニュー!$I$18:$J$18,2,0),VLOOKUP(H82,メニュー!$I$12:$J$12,2,0)))),"")</f>
        <v/>
      </c>
      <c r="J82" s="3"/>
      <c r="K82" s="30" t="str">
        <f>IFERROR(VLOOKUP(J82,メニュー!$K$3:$L$4,2,FALSE),"")</f>
        <v/>
      </c>
      <c r="L82" s="33"/>
      <c r="M82" s="12"/>
      <c r="N82" s="12"/>
      <c r="O82" s="12"/>
      <c r="P82" s="12"/>
      <c r="Q82" s="12"/>
      <c r="R82" s="10" t="str">
        <f>IFERROR(IF(VLOOKUP(Q82,メニュー!$M$3:$N$15,2,FALSE)="","",VLOOKUP(Q82,メニュー!$M$3:$N$15,2,FALSE)),"")</f>
        <v/>
      </c>
      <c r="S82" s="3"/>
      <c r="T82" s="10" t="str">
        <f>IFERROR(VLOOKUP(S82,メニュー!$O$3:$P$4,2,FALSE),"")</f>
        <v/>
      </c>
      <c r="U82" s="12"/>
      <c r="V82" s="12"/>
    </row>
    <row r="83" spans="1:22" x14ac:dyDescent="0.2">
      <c r="A83" s="10" t="str">
        <f t="shared" si="1"/>
        <v/>
      </c>
      <c r="B83" s="3"/>
      <c r="C83" s="10" t="str">
        <f>IFERROR(VLOOKUP(B83,メニュー!$B$3:$C$40,2,FALSE),"")</f>
        <v/>
      </c>
      <c r="D83" s="3"/>
      <c r="E83" s="10" t="str">
        <f>IFERROR(VLOOKUP(D83,メニュー!$D$3:$E$5,2,FALSE),"")</f>
        <v/>
      </c>
      <c r="F83" s="3"/>
      <c r="G83" s="10"/>
      <c r="H83" s="3"/>
      <c r="I83" s="10" t="str">
        <f>IFERROR(IF(F83&lt;&gt;"",VLOOKUP(F83&amp;H83,メニュー!$H$53:$I$67,2,0),IF(AND(F83="",RIGHT(B83,3)="SMS"),VLOOKUP(H83,メニュー!$I$29:$J$29,2,0),IF(AND(F83="",E83=3),VLOOKUP(H83,メニュー!$I$18:$J$18,2,0),VLOOKUP(H83,メニュー!$I$12:$J$12,2,0)))),"")</f>
        <v/>
      </c>
      <c r="J83" s="3"/>
      <c r="K83" s="30" t="str">
        <f>IFERROR(VLOOKUP(J83,メニュー!$K$3:$L$4,2,FALSE),"")</f>
        <v/>
      </c>
      <c r="L83" s="33"/>
      <c r="M83" s="12"/>
      <c r="N83" s="12"/>
      <c r="O83" s="12"/>
      <c r="P83" s="12"/>
      <c r="Q83" s="12"/>
      <c r="R83" s="10" t="str">
        <f>IFERROR(IF(VLOOKUP(Q83,メニュー!$M$3:$N$15,2,FALSE)="","",VLOOKUP(Q83,メニュー!$M$3:$N$15,2,FALSE)),"")</f>
        <v/>
      </c>
      <c r="S83" s="3"/>
      <c r="T83" s="10" t="str">
        <f>IFERROR(VLOOKUP(S83,メニュー!$O$3:$P$4,2,FALSE),"")</f>
        <v/>
      </c>
      <c r="U83" s="12"/>
      <c r="V83" s="12"/>
    </row>
    <row r="84" spans="1:22" x14ac:dyDescent="0.2">
      <c r="A84" s="10" t="str">
        <f t="shared" si="1"/>
        <v/>
      </c>
      <c r="B84" s="3"/>
      <c r="C84" s="10" t="str">
        <f>IFERROR(VLOOKUP(B84,メニュー!$B$3:$C$40,2,FALSE),"")</f>
        <v/>
      </c>
      <c r="D84" s="3"/>
      <c r="E84" s="10" t="str">
        <f>IFERROR(VLOOKUP(D84,メニュー!$D$3:$E$5,2,FALSE),"")</f>
        <v/>
      </c>
      <c r="F84" s="3"/>
      <c r="G84" s="10"/>
      <c r="H84" s="3"/>
      <c r="I84" s="10" t="str">
        <f>IFERROR(IF(F84&lt;&gt;"",VLOOKUP(F84&amp;H84,メニュー!$H$53:$I$67,2,0),IF(AND(F84="",RIGHT(B84,3)="SMS"),VLOOKUP(H84,メニュー!$I$29:$J$29,2,0),IF(AND(F84="",E84=3),VLOOKUP(H84,メニュー!$I$18:$J$18,2,0),VLOOKUP(H84,メニュー!$I$12:$J$12,2,0)))),"")</f>
        <v/>
      </c>
      <c r="J84" s="3"/>
      <c r="K84" s="30" t="str">
        <f>IFERROR(VLOOKUP(J84,メニュー!$K$3:$L$4,2,FALSE),"")</f>
        <v/>
      </c>
      <c r="L84" s="33"/>
      <c r="M84" s="12"/>
      <c r="N84" s="12"/>
      <c r="O84" s="12"/>
      <c r="P84" s="12"/>
      <c r="Q84" s="12"/>
      <c r="R84" s="10" t="str">
        <f>IFERROR(IF(VLOOKUP(Q84,メニュー!$M$3:$N$15,2,FALSE)="","",VLOOKUP(Q84,メニュー!$M$3:$N$15,2,FALSE)),"")</f>
        <v/>
      </c>
      <c r="S84" s="3"/>
      <c r="T84" s="10" t="str">
        <f>IFERROR(VLOOKUP(S84,メニュー!$O$3:$P$4,2,FALSE),"")</f>
        <v/>
      </c>
      <c r="U84" s="12"/>
      <c r="V84" s="12"/>
    </row>
    <row r="85" spans="1:22" x14ac:dyDescent="0.2">
      <c r="A85" s="10" t="str">
        <f t="shared" si="1"/>
        <v/>
      </c>
      <c r="B85" s="3"/>
      <c r="C85" s="10" t="str">
        <f>IFERROR(VLOOKUP(B85,メニュー!$B$3:$C$40,2,FALSE),"")</f>
        <v/>
      </c>
      <c r="D85" s="3"/>
      <c r="E85" s="10" t="str">
        <f>IFERROR(VLOOKUP(D85,メニュー!$D$3:$E$5,2,FALSE),"")</f>
        <v/>
      </c>
      <c r="F85" s="3"/>
      <c r="G85" s="10"/>
      <c r="H85" s="3"/>
      <c r="I85" s="10" t="str">
        <f>IFERROR(IF(F85&lt;&gt;"",VLOOKUP(F85&amp;H85,メニュー!$H$53:$I$67,2,0),IF(AND(F85="",RIGHT(B85,3)="SMS"),VLOOKUP(H85,メニュー!$I$29:$J$29,2,0),IF(AND(F85="",E85=3),VLOOKUP(H85,メニュー!$I$18:$J$18,2,0),VLOOKUP(H85,メニュー!$I$12:$J$12,2,0)))),"")</f>
        <v/>
      </c>
      <c r="J85" s="3"/>
      <c r="K85" s="30" t="str">
        <f>IFERROR(VLOOKUP(J85,メニュー!$K$3:$L$4,2,FALSE),"")</f>
        <v/>
      </c>
      <c r="L85" s="33"/>
      <c r="M85" s="12"/>
      <c r="N85" s="12"/>
      <c r="O85" s="12"/>
      <c r="P85" s="12"/>
      <c r="Q85" s="12"/>
      <c r="R85" s="10" t="str">
        <f>IFERROR(IF(VLOOKUP(Q85,メニュー!$M$3:$N$15,2,FALSE)="","",VLOOKUP(Q85,メニュー!$M$3:$N$15,2,FALSE)),"")</f>
        <v/>
      </c>
      <c r="S85" s="3"/>
      <c r="T85" s="10" t="str">
        <f>IFERROR(VLOOKUP(S85,メニュー!$O$3:$P$4,2,FALSE),"")</f>
        <v/>
      </c>
      <c r="U85" s="12"/>
      <c r="V85" s="12"/>
    </row>
    <row r="86" spans="1:22" x14ac:dyDescent="0.2">
      <c r="A86" s="10" t="str">
        <f t="shared" si="1"/>
        <v/>
      </c>
      <c r="B86" s="3"/>
      <c r="C86" s="10" t="str">
        <f>IFERROR(VLOOKUP(B86,メニュー!$B$3:$C$40,2,FALSE),"")</f>
        <v/>
      </c>
      <c r="D86" s="3"/>
      <c r="E86" s="10" t="str">
        <f>IFERROR(VLOOKUP(D86,メニュー!$D$3:$E$5,2,FALSE),"")</f>
        <v/>
      </c>
      <c r="F86" s="3"/>
      <c r="G86" s="10"/>
      <c r="H86" s="3"/>
      <c r="I86" s="10" t="str">
        <f>IFERROR(IF(F86&lt;&gt;"",VLOOKUP(F86&amp;H86,メニュー!$H$53:$I$67,2,0),IF(AND(F86="",RIGHT(B86,3)="SMS"),VLOOKUP(H86,メニュー!$I$29:$J$29,2,0),IF(AND(F86="",E86=3),VLOOKUP(H86,メニュー!$I$18:$J$18,2,0),VLOOKUP(H86,メニュー!$I$12:$J$12,2,0)))),"")</f>
        <v/>
      </c>
      <c r="J86" s="3"/>
      <c r="K86" s="30" t="str">
        <f>IFERROR(VLOOKUP(J86,メニュー!$K$3:$L$4,2,FALSE),"")</f>
        <v/>
      </c>
      <c r="L86" s="33"/>
      <c r="M86" s="12"/>
      <c r="N86" s="12"/>
      <c r="O86" s="12"/>
      <c r="P86" s="12"/>
      <c r="Q86" s="12"/>
      <c r="R86" s="10" t="str">
        <f>IFERROR(IF(VLOOKUP(Q86,メニュー!$M$3:$N$15,2,FALSE)="","",VLOOKUP(Q86,メニュー!$M$3:$N$15,2,FALSE)),"")</f>
        <v/>
      </c>
      <c r="S86" s="3"/>
      <c r="T86" s="10" t="str">
        <f>IFERROR(VLOOKUP(S86,メニュー!$O$3:$P$4,2,FALSE),"")</f>
        <v/>
      </c>
      <c r="U86" s="12"/>
      <c r="V86" s="12"/>
    </row>
    <row r="87" spans="1:22" x14ac:dyDescent="0.2">
      <c r="A87" s="10" t="str">
        <f t="shared" si="1"/>
        <v/>
      </c>
      <c r="B87" s="3"/>
      <c r="C87" s="10" t="str">
        <f>IFERROR(VLOOKUP(B87,メニュー!$B$3:$C$40,2,FALSE),"")</f>
        <v/>
      </c>
      <c r="D87" s="3"/>
      <c r="E87" s="10" t="str">
        <f>IFERROR(VLOOKUP(D87,メニュー!$D$3:$E$5,2,FALSE),"")</f>
        <v/>
      </c>
      <c r="F87" s="3"/>
      <c r="G87" s="10"/>
      <c r="H87" s="3"/>
      <c r="I87" s="10" t="str">
        <f>IFERROR(IF(F87&lt;&gt;"",VLOOKUP(F87&amp;H87,メニュー!$H$53:$I$67,2,0),IF(AND(F87="",RIGHT(B87,3)="SMS"),VLOOKUP(H87,メニュー!$I$29:$J$29,2,0),IF(AND(F87="",E87=3),VLOOKUP(H87,メニュー!$I$18:$J$18,2,0),VLOOKUP(H87,メニュー!$I$12:$J$12,2,0)))),"")</f>
        <v/>
      </c>
      <c r="J87" s="3"/>
      <c r="K87" s="30" t="str">
        <f>IFERROR(VLOOKUP(J87,メニュー!$K$3:$L$4,2,FALSE),"")</f>
        <v/>
      </c>
      <c r="L87" s="33"/>
      <c r="M87" s="12"/>
      <c r="N87" s="12"/>
      <c r="O87" s="12"/>
      <c r="P87" s="12"/>
      <c r="Q87" s="12"/>
      <c r="R87" s="10" t="str">
        <f>IFERROR(IF(VLOOKUP(Q87,メニュー!$M$3:$N$15,2,FALSE)="","",VLOOKUP(Q87,メニュー!$M$3:$N$15,2,FALSE)),"")</f>
        <v/>
      </c>
      <c r="S87" s="3"/>
      <c r="T87" s="10" t="str">
        <f>IFERROR(VLOOKUP(S87,メニュー!$O$3:$P$4,2,FALSE),"")</f>
        <v/>
      </c>
      <c r="U87" s="12"/>
      <c r="V87" s="12"/>
    </row>
    <row r="88" spans="1:22" x14ac:dyDescent="0.2">
      <c r="A88" s="10" t="str">
        <f t="shared" si="1"/>
        <v/>
      </c>
      <c r="B88" s="3"/>
      <c r="C88" s="10" t="str">
        <f>IFERROR(VLOOKUP(B88,メニュー!$B$3:$C$40,2,FALSE),"")</f>
        <v/>
      </c>
      <c r="D88" s="3"/>
      <c r="E88" s="10" t="str">
        <f>IFERROR(VLOOKUP(D88,メニュー!$D$3:$E$5,2,FALSE),"")</f>
        <v/>
      </c>
      <c r="F88" s="3"/>
      <c r="G88" s="10"/>
      <c r="H88" s="3"/>
      <c r="I88" s="10" t="str">
        <f>IFERROR(IF(F88&lt;&gt;"",VLOOKUP(F88&amp;H88,メニュー!$H$53:$I$67,2,0),IF(AND(F88="",RIGHT(B88,3)="SMS"),VLOOKUP(H88,メニュー!$I$29:$J$29,2,0),IF(AND(F88="",E88=3),VLOOKUP(H88,メニュー!$I$18:$J$18,2,0),VLOOKUP(H88,メニュー!$I$12:$J$12,2,0)))),"")</f>
        <v/>
      </c>
      <c r="J88" s="3"/>
      <c r="K88" s="30" t="str">
        <f>IFERROR(VLOOKUP(J88,メニュー!$K$3:$L$4,2,FALSE),"")</f>
        <v/>
      </c>
      <c r="L88" s="33"/>
      <c r="M88" s="12"/>
      <c r="N88" s="12"/>
      <c r="O88" s="12"/>
      <c r="P88" s="12"/>
      <c r="Q88" s="12"/>
      <c r="R88" s="10" t="str">
        <f>IFERROR(IF(VLOOKUP(Q88,メニュー!$M$3:$N$15,2,FALSE)="","",VLOOKUP(Q88,メニュー!$M$3:$N$15,2,FALSE)),"")</f>
        <v/>
      </c>
      <c r="S88" s="3"/>
      <c r="T88" s="10" t="str">
        <f>IFERROR(VLOOKUP(S88,メニュー!$O$3:$P$4,2,FALSE),"")</f>
        <v/>
      </c>
      <c r="U88" s="12"/>
      <c r="V88" s="12"/>
    </row>
    <row r="89" spans="1:22" x14ac:dyDescent="0.2">
      <c r="A89" s="10" t="str">
        <f t="shared" si="1"/>
        <v/>
      </c>
      <c r="B89" s="3"/>
      <c r="C89" s="10" t="str">
        <f>IFERROR(VLOOKUP(B89,メニュー!$B$3:$C$40,2,FALSE),"")</f>
        <v/>
      </c>
      <c r="D89" s="3"/>
      <c r="E89" s="10" t="str">
        <f>IFERROR(VLOOKUP(D89,メニュー!$D$3:$E$5,2,FALSE),"")</f>
        <v/>
      </c>
      <c r="F89" s="3"/>
      <c r="G89" s="10"/>
      <c r="H89" s="3"/>
      <c r="I89" s="10" t="str">
        <f>IFERROR(IF(F89&lt;&gt;"",VLOOKUP(F89&amp;H89,メニュー!$H$53:$I$67,2,0),IF(AND(F89="",RIGHT(B89,3)="SMS"),VLOOKUP(H89,メニュー!$I$29:$J$29,2,0),IF(AND(F89="",E89=3),VLOOKUP(H89,メニュー!$I$18:$J$18,2,0),VLOOKUP(H89,メニュー!$I$12:$J$12,2,0)))),"")</f>
        <v/>
      </c>
      <c r="J89" s="3"/>
      <c r="K89" s="30" t="str">
        <f>IFERROR(VLOOKUP(J89,メニュー!$K$3:$L$4,2,FALSE),"")</f>
        <v/>
      </c>
      <c r="L89" s="33"/>
      <c r="M89" s="12"/>
      <c r="N89" s="12"/>
      <c r="O89" s="12"/>
      <c r="P89" s="12"/>
      <c r="Q89" s="12"/>
      <c r="R89" s="10" t="str">
        <f>IFERROR(IF(VLOOKUP(Q89,メニュー!$M$3:$N$15,2,FALSE)="","",VLOOKUP(Q89,メニュー!$M$3:$N$15,2,FALSE)),"")</f>
        <v/>
      </c>
      <c r="S89" s="3"/>
      <c r="T89" s="10" t="str">
        <f>IFERROR(VLOOKUP(S89,メニュー!$O$3:$P$4,2,FALSE),"")</f>
        <v/>
      </c>
      <c r="U89" s="12"/>
      <c r="V89" s="12"/>
    </row>
    <row r="90" spans="1:22" x14ac:dyDescent="0.2">
      <c r="A90" s="10" t="str">
        <f t="shared" si="1"/>
        <v/>
      </c>
      <c r="B90" s="3"/>
      <c r="C90" s="10" t="str">
        <f>IFERROR(VLOOKUP(B90,メニュー!$B$3:$C$40,2,FALSE),"")</f>
        <v/>
      </c>
      <c r="D90" s="3"/>
      <c r="E90" s="10" t="str">
        <f>IFERROR(VLOOKUP(D90,メニュー!$D$3:$E$5,2,FALSE),"")</f>
        <v/>
      </c>
      <c r="F90" s="3"/>
      <c r="G90" s="10"/>
      <c r="H90" s="3"/>
      <c r="I90" s="10" t="str">
        <f>IFERROR(IF(F90&lt;&gt;"",VLOOKUP(F90&amp;H90,メニュー!$H$53:$I$67,2,0),IF(AND(F90="",RIGHT(B90,3)="SMS"),VLOOKUP(H90,メニュー!$I$29:$J$29,2,0),IF(AND(F90="",E90=3),VLOOKUP(H90,メニュー!$I$18:$J$18,2,0),VLOOKUP(H90,メニュー!$I$12:$J$12,2,0)))),"")</f>
        <v/>
      </c>
      <c r="J90" s="3"/>
      <c r="K90" s="30" t="str">
        <f>IFERROR(VLOOKUP(J90,メニュー!$K$3:$L$4,2,FALSE),"")</f>
        <v/>
      </c>
      <c r="L90" s="33"/>
      <c r="M90" s="12"/>
      <c r="N90" s="12"/>
      <c r="O90" s="12"/>
      <c r="P90" s="12"/>
      <c r="Q90" s="12"/>
      <c r="R90" s="10" t="str">
        <f>IFERROR(IF(VLOOKUP(Q90,メニュー!$M$3:$N$15,2,FALSE)="","",VLOOKUP(Q90,メニュー!$M$3:$N$15,2,FALSE)),"")</f>
        <v/>
      </c>
      <c r="S90" s="3"/>
      <c r="T90" s="10" t="str">
        <f>IFERROR(VLOOKUP(S90,メニュー!$O$3:$P$4,2,FALSE),"")</f>
        <v/>
      </c>
      <c r="U90" s="12"/>
      <c r="V90" s="12"/>
    </row>
    <row r="91" spans="1:22" x14ac:dyDescent="0.2">
      <c r="A91" s="10" t="str">
        <f t="shared" si="1"/>
        <v/>
      </c>
      <c r="B91" s="3"/>
      <c r="C91" s="10" t="str">
        <f>IFERROR(VLOOKUP(B91,メニュー!$B$3:$C$40,2,FALSE),"")</f>
        <v/>
      </c>
      <c r="D91" s="3"/>
      <c r="E91" s="10" t="str">
        <f>IFERROR(VLOOKUP(D91,メニュー!$D$3:$E$5,2,FALSE),"")</f>
        <v/>
      </c>
      <c r="F91" s="3"/>
      <c r="G91" s="10"/>
      <c r="H91" s="3"/>
      <c r="I91" s="10" t="str">
        <f>IFERROR(IF(F91&lt;&gt;"",VLOOKUP(F91&amp;H91,メニュー!$H$53:$I$67,2,0),IF(AND(F91="",RIGHT(B91,3)="SMS"),VLOOKUP(H91,メニュー!$I$29:$J$29,2,0),IF(AND(F91="",E91=3),VLOOKUP(H91,メニュー!$I$18:$J$18,2,0),VLOOKUP(H91,メニュー!$I$12:$J$12,2,0)))),"")</f>
        <v/>
      </c>
      <c r="J91" s="3"/>
      <c r="K91" s="30" t="str">
        <f>IFERROR(VLOOKUP(J91,メニュー!$K$3:$L$4,2,FALSE),"")</f>
        <v/>
      </c>
      <c r="L91" s="33"/>
      <c r="M91" s="12"/>
      <c r="N91" s="12"/>
      <c r="O91" s="12"/>
      <c r="P91" s="12"/>
      <c r="Q91" s="12"/>
      <c r="R91" s="10" t="str">
        <f>IFERROR(IF(VLOOKUP(Q91,メニュー!$M$3:$N$15,2,FALSE)="","",VLOOKUP(Q91,メニュー!$M$3:$N$15,2,FALSE)),"")</f>
        <v/>
      </c>
      <c r="S91" s="3"/>
      <c r="T91" s="10" t="str">
        <f>IFERROR(VLOOKUP(S91,メニュー!$O$3:$P$4,2,FALSE),"")</f>
        <v/>
      </c>
      <c r="U91" s="12"/>
      <c r="V91" s="12"/>
    </row>
    <row r="92" spans="1:22" x14ac:dyDescent="0.2">
      <c r="A92" s="10" t="str">
        <f t="shared" si="1"/>
        <v/>
      </c>
      <c r="B92" s="3"/>
      <c r="C92" s="10" t="str">
        <f>IFERROR(VLOOKUP(B92,メニュー!$B$3:$C$40,2,FALSE),"")</f>
        <v/>
      </c>
      <c r="D92" s="3"/>
      <c r="E92" s="10" t="str">
        <f>IFERROR(VLOOKUP(D92,メニュー!$D$3:$E$5,2,FALSE),"")</f>
        <v/>
      </c>
      <c r="F92" s="3"/>
      <c r="G92" s="10"/>
      <c r="H92" s="3"/>
      <c r="I92" s="10" t="str">
        <f>IFERROR(IF(F92&lt;&gt;"",VLOOKUP(F92&amp;H92,メニュー!$H$53:$I$67,2,0),IF(AND(F92="",RIGHT(B92,3)="SMS"),VLOOKUP(H92,メニュー!$I$29:$J$29,2,0),IF(AND(F92="",E92=3),VLOOKUP(H92,メニュー!$I$18:$J$18,2,0),VLOOKUP(H92,メニュー!$I$12:$J$12,2,0)))),"")</f>
        <v/>
      </c>
      <c r="J92" s="3"/>
      <c r="K92" s="30" t="str">
        <f>IFERROR(VLOOKUP(J92,メニュー!$K$3:$L$4,2,FALSE),"")</f>
        <v/>
      </c>
      <c r="L92" s="33"/>
      <c r="M92" s="12"/>
      <c r="N92" s="12"/>
      <c r="O92" s="12"/>
      <c r="P92" s="12"/>
      <c r="Q92" s="12"/>
      <c r="R92" s="10" t="str">
        <f>IFERROR(IF(VLOOKUP(Q92,メニュー!$M$3:$N$15,2,FALSE)="","",VLOOKUP(Q92,メニュー!$M$3:$N$15,2,FALSE)),"")</f>
        <v/>
      </c>
      <c r="S92" s="3"/>
      <c r="T92" s="10" t="str">
        <f>IFERROR(VLOOKUP(S92,メニュー!$O$3:$P$4,2,FALSE),"")</f>
        <v/>
      </c>
      <c r="U92" s="12"/>
      <c r="V92" s="12"/>
    </row>
    <row r="93" spans="1:22" x14ac:dyDescent="0.2">
      <c r="A93" s="10" t="str">
        <f t="shared" si="1"/>
        <v/>
      </c>
      <c r="B93" s="3"/>
      <c r="C93" s="10" t="str">
        <f>IFERROR(VLOOKUP(B93,メニュー!$B$3:$C$40,2,FALSE),"")</f>
        <v/>
      </c>
      <c r="D93" s="3"/>
      <c r="E93" s="10" t="str">
        <f>IFERROR(VLOOKUP(D93,メニュー!$D$3:$E$5,2,FALSE),"")</f>
        <v/>
      </c>
      <c r="F93" s="3"/>
      <c r="G93" s="10"/>
      <c r="H93" s="3"/>
      <c r="I93" s="10" t="str">
        <f>IFERROR(IF(F93&lt;&gt;"",VLOOKUP(F93&amp;H93,メニュー!$H$53:$I$67,2,0),IF(AND(F93="",RIGHT(B93,3)="SMS"),VLOOKUP(H93,メニュー!$I$29:$J$29,2,0),IF(AND(F93="",E93=3),VLOOKUP(H93,メニュー!$I$18:$J$18,2,0),VLOOKUP(H93,メニュー!$I$12:$J$12,2,0)))),"")</f>
        <v/>
      </c>
      <c r="J93" s="3"/>
      <c r="K93" s="30" t="str">
        <f>IFERROR(VLOOKUP(J93,メニュー!$K$3:$L$4,2,FALSE),"")</f>
        <v/>
      </c>
      <c r="L93" s="33"/>
      <c r="M93" s="12"/>
      <c r="N93" s="12"/>
      <c r="O93" s="12"/>
      <c r="P93" s="12"/>
      <c r="Q93" s="12"/>
      <c r="R93" s="10" t="str">
        <f>IFERROR(IF(VLOOKUP(Q93,メニュー!$M$3:$N$15,2,FALSE)="","",VLOOKUP(Q93,メニュー!$M$3:$N$15,2,FALSE)),"")</f>
        <v/>
      </c>
      <c r="S93" s="3"/>
      <c r="T93" s="10" t="str">
        <f>IFERROR(VLOOKUP(S93,メニュー!$O$3:$P$4,2,FALSE),"")</f>
        <v/>
      </c>
      <c r="U93" s="12"/>
      <c r="V93" s="12"/>
    </row>
    <row r="94" spans="1:22" x14ac:dyDescent="0.2">
      <c r="A94" s="10" t="str">
        <f t="shared" si="1"/>
        <v/>
      </c>
      <c r="B94" s="3"/>
      <c r="C94" s="10" t="str">
        <f>IFERROR(VLOOKUP(B94,メニュー!$B$3:$C$40,2,FALSE),"")</f>
        <v/>
      </c>
      <c r="D94" s="3"/>
      <c r="E94" s="10" t="str">
        <f>IFERROR(VLOOKUP(D94,メニュー!$D$3:$E$5,2,FALSE),"")</f>
        <v/>
      </c>
      <c r="F94" s="3"/>
      <c r="G94" s="10"/>
      <c r="H94" s="3"/>
      <c r="I94" s="10" t="str">
        <f>IFERROR(IF(F94&lt;&gt;"",VLOOKUP(F94&amp;H94,メニュー!$H$53:$I$67,2,0),IF(AND(F94="",RIGHT(B94,3)="SMS"),VLOOKUP(H94,メニュー!$I$29:$J$29,2,0),IF(AND(F94="",E94=3),VLOOKUP(H94,メニュー!$I$18:$J$18,2,0),VLOOKUP(H94,メニュー!$I$12:$J$12,2,0)))),"")</f>
        <v/>
      </c>
      <c r="J94" s="3"/>
      <c r="K94" s="30" t="str">
        <f>IFERROR(VLOOKUP(J94,メニュー!$K$3:$L$4,2,FALSE),"")</f>
        <v/>
      </c>
      <c r="L94" s="33"/>
      <c r="M94" s="12"/>
      <c r="N94" s="12"/>
      <c r="O94" s="12"/>
      <c r="P94" s="12"/>
      <c r="Q94" s="12"/>
      <c r="R94" s="10" t="str">
        <f>IFERROR(IF(VLOOKUP(Q94,メニュー!$M$3:$N$15,2,FALSE)="","",VLOOKUP(Q94,メニュー!$M$3:$N$15,2,FALSE)),"")</f>
        <v/>
      </c>
      <c r="S94" s="3"/>
      <c r="T94" s="10" t="str">
        <f>IFERROR(VLOOKUP(S94,メニュー!$O$3:$P$4,2,FALSE),"")</f>
        <v/>
      </c>
      <c r="U94" s="12"/>
      <c r="V94" s="12"/>
    </row>
    <row r="95" spans="1:22" x14ac:dyDescent="0.2">
      <c r="A95" s="10" t="str">
        <f t="shared" si="1"/>
        <v/>
      </c>
      <c r="B95" s="3"/>
      <c r="C95" s="10" t="str">
        <f>IFERROR(VLOOKUP(B95,メニュー!$B$3:$C$40,2,FALSE),"")</f>
        <v/>
      </c>
      <c r="D95" s="3"/>
      <c r="E95" s="10" t="str">
        <f>IFERROR(VLOOKUP(D95,メニュー!$D$3:$E$5,2,FALSE),"")</f>
        <v/>
      </c>
      <c r="F95" s="3"/>
      <c r="G95" s="10"/>
      <c r="H95" s="3"/>
      <c r="I95" s="10" t="str">
        <f>IFERROR(IF(F95&lt;&gt;"",VLOOKUP(F95&amp;H95,メニュー!$H$53:$I$67,2,0),IF(AND(F95="",RIGHT(B95,3)="SMS"),VLOOKUP(H95,メニュー!$I$29:$J$29,2,0),IF(AND(F95="",E95=3),VLOOKUP(H95,メニュー!$I$18:$J$18,2,0),VLOOKUP(H95,メニュー!$I$12:$J$12,2,0)))),"")</f>
        <v/>
      </c>
      <c r="J95" s="3"/>
      <c r="K95" s="30" t="str">
        <f>IFERROR(VLOOKUP(J95,メニュー!$K$3:$L$4,2,FALSE),"")</f>
        <v/>
      </c>
      <c r="L95" s="33"/>
      <c r="M95" s="12"/>
      <c r="N95" s="12"/>
      <c r="O95" s="12"/>
      <c r="P95" s="12"/>
      <c r="Q95" s="12"/>
      <c r="R95" s="10" t="str">
        <f>IFERROR(IF(VLOOKUP(Q95,メニュー!$M$3:$N$15,2,FALSE)="","",VLOOKUP(Q95,メニュー!$M$3:$N$15,2,FALSE)),"")</f>
        <v/>
      </c>
      <c r="S95" s="3"/>
      <c r="T95" s="10" t="str">
        <f>IFERROR(VLOOKUP(S95,メニュー!$O$3:$P$4,2,FALSE),"")</f>
        <v/>
      </c>
      <c r="U95" s="12"/>
      <c r="V95" s="12"/>
    </row>
    <row r="96" spans="1:22" x14ac:dyDescent="0.2">
      <c r="A96" s="10" t="str">
        <f t="shared" si="1"/>
        <v/>
      </c>
      <c r="B96" s="3"/>
      <c r="C96" s="10" t="str">
        <f>IFERROR(VLOOKUP(B96,メニュー!$B$3:$C$40,2,FALSE),"")</f>
        <v/>
      </c>
      <c r="D96" s="3"/>
      <c r="E96" s="10" t="str">
        <f>IFERROR(VLOOKUP(D96,メニュー!$D$3:$E$5,2,FALSE),"")</f>
        <v/>
      </c>
      <c r="F96" s="3"/>
      <c r="G96" s="10"/>
      <c r="H96" s="3"/>
      <c r="I96" s="10" t="str">
        <f>IFERROR(IF(F96&lt;&gt;"",VLOOKUP(F96&amp;H96,メニュー!$H$53:$I$67,2,0),IF(AND(F96="",RIGHT(B96,3)="SMS"),VLOOKUP(H96,メニュー!$I$29:$J$29,2,0),IF(AND(F96="",E96=3),VLOOKUP(H96,メニュー!$I$18:$J$18,2,0),VLOOKUP(H96,メニュー!$I$12:$J$12,2,0)))),"")</f>
        <v/>
      </c>
      <c r="J96" s="3"/>
      <c r="K96" s="30" t="str">
        <f>IFERROR(VLOOKUP(J96,メニュー!$K$3:$L$4,2,FALSE),"")</f>
        <v/>
      </c>
      <c r="L96" s="33"/>
      <c r="M96" s="12"/>
      <c r="N96" s="12"/>
      <c r="O96" s="12"/>
      <c r="P96" s="12"/>
      <c r="Q96" s="12"/>
      <c r="R96" s="10" t="str">
        <f>IFERROR(IF(VLOOKUP(Q96,メニュー!$M$3:$N$15,2,FALSE)="","",VLOOKUP(Q96,メニュー!$M$3:$N$15,2,FALSE)),"")</f>
        <v/>
      </c>
      <c r="S96" s="3"/>
      <c r="T96" s="10" t="str">
        <f>IFERROR(VLOOKUP(S96,メニュー!$O$3:$P$4,2,FALSE),"")</f>
        <v/>
      </c>
      <c r="U96" s="12"/>
      <c r="V96" s="12"/>
    </row>
    <row r="97" spans="1:22" x14ac:dyDescent="0.2">
      <c r="A97" s="10" t="str">
        <f t="shared" si="1"/>
        <v/>
      </c>
      <c r="B97" s="3"/>
      <c r="C97" s="10" t="str">
        <f>IFERROR(VLOOKUP(B97,メニュー!$B$3:$C$40,2,FALSE),"")</f>
        <v/>
      </c>
      <c r="D97" s="3"/>
      <c r="E97" s="10" t="str">
        <f>IFERROR(VLOOKUP(D97,メニュー!$D$3:$E$5,2,FALSE),"")</f>
        <v/>
      </c>
      <c r="F97" s="3"/>
      <c r="G97" s="10"/>
      <c r="H97" s="3"/>
      <c r="I97" s="10" t="str">
        <f>IFERROR(IF(F97&lt;&gt;"",VLOOKUP(F97&amp;H97,メニュー!$H$53:$I$67,2,0),IF(AND(F97="",RIGHT(B97,3)="SMS"),VLOOKUP(H97,メニュー!$I$29:$J$29,2,0),IF(AND(F97="",E97=3),VLOOKUP(H97,メニュー!$I$18:$J$18,2,0),VLOOKUP(H97,メニュー!$I$12:$J$12,2,0)))),"")</f>
        <v/>
      </c>
      <c r="J97" s="3"/>
      <c r="K97" s="30" t="str">
        <f>IFERROR(VLOOKUP(J97,メニュー!$K$3:$L$4,2,FALSE),"")</f>
        <v/>
      </c>
      <c r="L97" s="33"/>
      <c r="M97" s="12"/>
      <c r="N97" s="12"/>
      <c r="O97" s="12"/>
      <c r="P97" s="12"/>
      <c r="Q97" s="12"/>
      <c r="R97" s="10" t="str">
        <f>IFERROR(IF(VLOOKUP(Q97,メニュー!$M$3:$N$15,2,FALSE)="","",VLOOKUP(Q97,メニュー!$M$3:$N$15,2,FALSE)),"")</f>
        <v/>
      </c>
      <c r="S97" s="3"/>
      <c r="T97" s="10" t="str">
        <f>IFERROR(VLOOKUP(S97,メニュー!$O$3:$P$4,2,FALSE),"")</f>
        <v/>
      </c>
      <c r="U97" s="12"/>
      <c r="V97" s="12"/>
    </row>
    <row r="98" spans="1:22" x14ac:dyDescent="0.2">
      <c r="A98" s="10" t="str">
        <f t="shared" si="1"/>
        <v/>
      </c>
      <c r="B98" s="3"/>
      <c r="C98" s="10" t="str">
        <f>IFERROR(VLOOKUP(B98,メニュー!$B$3:$C$40,2,FALSE),"")</f>
        <v/>
      </c>
      <c r="D98" s="3"/>
      <c r="E98" s="10" t="str">
        <f>IFERROR(VLOOKUP(D98,メニュー!$D$3:$E$5,2,FALSE),"")</f>
        <v/>
      </c>
      <c r="F98" s="3"/>
      <c r="G98" s="10"/>
      <c r="H98" s="3"/>
      <c r="I98" s="10" t="str">
        <f>IFERROR(IF(F98&lt;&gt;"",VLOOKUP(F98&amp;H98,メニュー!$H$53:$I$67,2,0),IF(AND(F98="",RIGHT(B98,3)="SMS"),VLOOKUP(H98,メニュー!$I$29:$J$29,2,0),IF(AND(F98="",E98=3),VLOOKUP(H98,メニュー!$I$18:$J$18,2,0),VLOOKUP(H98,メニュー!$I$12:$J$12,2,0)))),"")</f>
        <v/>
      </c>
      <c r="J98" s="3"/>
      <c r="K98" s="30" t="str">
        <f>IFERROR(VLOOKUP(J98,メニュー!$K$3:$L$4,2,FALSE),"")</f>
        <v/>
      </c>
      <c r="L98" s="33"/>
      <c r="M98" s="12"/>
      <c r="N98" s="12"/>
      <c r="O98" s="12"/>
      <c r="P98" s="12"/>
      <c r="Q98" s="12"/>
      <c r="R98" s="10" t="str">
        <f>IFERROR(IF(VLOOKUP(Q98,メニュー!$M$3:$N$15,2,FALSE)="","",VLOOKUP(Q98,メニュー!$M$3:$N$15,2,FALSE)),"")</f>
        <v/>
      </c>
      <c r="S98" s="3"/>
      <c r="T98" s="10" t="str">
        <f>IFERROR(VLOOKUP(S98,メニュー!$O$3:$P$4,2,FALSE),"")</f>
        <v/>
      </c>
      <c r="U98" s="12"/>
      <c r="V98" s="12"/>
    </row>
    <row r="99" spans="1:22" x14ac:dyDescent="0.2">
      <c r="A99" s="10" t="str">
        <f t="shared" si="1"/>
        <v/>
      </c>
      <c r="B99" s="3"/>
      <c r="C99" s="10" t="str">
        <f>IFERROR(VLOOKUP(B99,メニュー!$B$3:$C$40,2,FALSE),"")</f>
        <v/>
      </c>
      <c r="D99" s="3"/>
      <c r="E99" s="10" t="str">
        <f>IFERROR(VLOOKUP(D99,メニュー!$D$3:$E$5,2,FALSE),"")</f>
        <v/>
      </c>
      <c r="F99" s="3"/>
      <c r="G99" s="10"/>
      <c r="H99" s="3"/>
      <c r="I99" s="10" t="str">
        <f>IFERROR(IF(F99&lt;&gt;"",VLOOKUP(F99&amp;H99,メニュー!$H$53:$I$67,2,0),IF(AND(F99="",RIGHT(B99,3)="SMS"),VLOOKUP(H99,メニュー!$I$29:$J$29,2,0),IF(AND(F99="",E99=3),VLOOKUP(H99,メニュー!$I$18:$J$18,2,0),VLOOKUP(H99,メニュー!$I$12:$J$12,2,0)))),"")</f>
        <v/>
      </c>
      <c r="J99" s="3"/>
      <c r="K99" s="30" t="str">
        <f>IFERROR(VLOOKUP(J99,メニュー!$K$3:$L$4,2,FALSE),"")</f>
        <v/>
      </c>
      <c r="L99" s="33"/>
      <c r="M99" s="12"/>
      <c r="N99" s="12"/>
      <c r="O99" s="12"/>
      <c r="P99" s="12"/>
      <c r="Q99" s="12"/>
      <c r="R99" s="10" t="str">
        <f>IFERROR(IF(VLOOKUP(Q99,メニュー!$M$3:$N$15,2,FALSE)="","",VLOOKUP(Q99,メニュー!$M$3:$N$15,2,FALSE)),"")</f>
        <v/>
      </c>
      <c r="S99" s="3"/>
      <c r="T99" s="10" t="str">
        <f>IFERROR(VLOOKUP(S99,メニュー!$O$3:$P$4,2,FALSE),"")</f>
        <v/>
      </c>
      <c r="U99" s="12"/>
      <c r="V99" s="12"/>
    </row>
    <row r="100" spans="1:22" x14ac:dyDescent="0.2">
      <c r="A100" s="10" t="str">
        <f t="shared" si="1"/>
        <v/>
      </c>
      <c r="B100" s="3"/>
      <c r="C100" s="10" t="str">
        <f>IFERROR(VLOOKUP(B100,メニュー!$B$3:$C$40,2,FALSE),"")</f>
        <v/>
      </c>
      <c r="D100" s="3"/>
      <c r="E100" s="10" t="str">
        <f>IFERROR(VLOOKUP(D100,メニュー!$D$3:$E$5,2,FALSE),"")</f>
        <v/>
      </c>
      <c r="F100" s="3"/>
      <c r="G100" s="10"/>
      <c r="H100" s="3"/>
      <c r="I100" s="10" t="str">
        <f>IFERROR(IF(F100&lt;&gt;"",VLOOKUP(F100&amp;H100,メニュー!$H$53:$I$67,2,0),IF(AND(F100="",RIGHT(B100,3)="SMS"),VLOOKUP(H100,メニュー!$I$29:$J$29,2,0),IF(AND(F100="",E100=3),VLOOKUP(H100,メニュー!$I$18:$J$18,2,0),VLOOKUP(H100,メニュー!$I$12:$J$12,2,0)))),"")</f>
        <v/>
      </c>
      <c r="J100" s="3"/>
      <c r="K100" s="30" t="str">
        <f>IFERROR(VLOOKUP(J100,メニュー!$K$3:$L$4,2,FALSE),"")</f>
        <v/>
      </c>
      <c r="L100" s="33"/>
      <c r="M100" s="12"/>
      <c r="N100" s="12"/>
      <c r="O100" s="12"/>
      <c r="P100" s="12"/>
      <c r="Q100" s="12"/>
      <c r="R100" s="10" t="str">
        <f>IFERROR(IF(VLOOKUP(Q100,メニュー!$M$3:$N$15,2,FALSE)="","",VLOOKUP(Q100,メニュー!$M$3:$N$15,2,FALSE)),"")</f>
        <v/>
      </c>
      <c r="S100" s="3"/>
      <c r="T100" s="10" t="str">
        <f>IFERROR(VLOOKUP(S100,メニュー!$O$3:$P$4,2,FALSE),"")</f>
        <v/>
      </c>
      <c r="U100" s="12"/>
      <c r="V100" s="12"/>
    </row>
    <row r="101" spans="1:22" x14ac:dyDescent="0.2">
      <c r="A101" s="10" t="str">
        <f t="shared" si="1"/>
        <v/>
      </c>
      <c r="B101" s="3"/>
      <c r="C101" s="10" t="str">
        <f>IFERROR(VLOOKUP(B101,メニュー!$B$3:$C$40,2,FALSE),"")</f>
        <v/>
      </c>
      <c r="D101" s="3"/>
      <c r="E101" s="10" t="str">
        <f>IFERROR(VLOOKUP(D101,メニュー!$D$3:$E$5,2,FALSE),"")</f>
        <v/>
      </c>
      <c r="F101" s="3"/>
      <c r="G101" s="10"/>
      <c r="H101" s="3"/>
      <c r="I101" s="10" t="str">
        <f>IFERROR(IF(F101&lt;&gt;"",VLOOKUP(F101&amp;H101,メニュー!$H$53:$I$67,2,0),IF(AND(F101="",RIGHT(B101,3)="SMS"),VLOOKUP(H101,メニュー!$I$29:$J$29,2,0),IF(AND(F101="",E101=3),VLOOKUP(H101,メニュー!$I$18:$J$18,2,0),VLOOKUP(H101,メニュー!$I$12:$J$12,2,0)))),"")</f>
        <v/>
      </c>
      <c r="J101" s="3"/>
      <c r="K101" s="30" t="str">
        <f>IFERROR(VLOOKUP(J101,メニュー!$K$3:$L$4,2,FALSE),"")</f>
        <v/>
      </c>
      <c r="L101" s="33"/>
      <c r="M101" s="12"/>
      <c r="N101" s="12"/>
      <c r="O101" s="12"/>
      <c r="P101" s="12"/>
      <c r="Q101" s="12"/>
      <c r="R101" s="10" t="str">
        <f>IFERROR(IF(VLOOKUP(Q101,メニュー!$M$3:$N$15,2,FALSE)="","",VLOOKUP(Q101,メニュー!$M$3:$N$15,2,FALSE)),"")</f>
        <v/>
      </c>
      <c r="S101" s="3"/>
      <c r="T101" s="10" t="str">
        <f>IFERROR(VLOOKUP(S101,メニュー!$O$3:$P$4,2,FALSE),"")</f>
        <v/>
      </c>
      <c r="U101" s="12"/>
      <c r="V101" s="12"/>
    </row>
    <row r="102" spans="1:22" x14ac:dyDescent="0.2">
      <c r="A102" s="10" t="str">
        <f t="shared" si="1"/>
        <v/>
      </c>
      <c r="B102" s="3"/>
      <c r="C102" s="10" t="str">
        <f>IFERROR(VLOOKUP(B102,メニュー!$B$3:$C$40,2,FALSE),"")</f>
        <v/>
      </c>
      <c r="D102" s="3"/>
      <c r="E102" s="10" t="str">
        <f>IFERROR(VLOOKUP(D102,メニュー!$D$3:$E$5,2,FALSE),"")</f>
        <v/>
      </c>
      <c r="F102" s="3"/>
      <c r="G102" s="10"/>
      <c r="H102" s="3"/>
      <c r="I102" s="10" t="str">
        <f>IFERROR(IF(F102&lt;&gt;"",VLOOKUP(F102&amp;H102,メニュー!$H$53:$I$67,2,0),IF(AND(F102="",RIGHT(B102,3)="SMS"),VLOOKUP(H102,メニュー!$I$29:$J$29,2,0),IF(AND(F102="",E102=3),VLOOKUP(H102,メニュー!$I$18:$J$18,2,0),VLOOKUP(H102,メニュー!$I$12:$J$12,2,0)))),"")</f>
        <v/>
      </c>
      <c r="J102" s="3"/>
      <c r="K102" s="30" t="str">
        <f>IFERROR(VLOOKUP(J102,メニュー!$K$3:$L$4,2,FALSE),"")</f>
        <v/>
      </c>
      <c r="L102" s="33"/>
      <c r="M102" s="12"/>
      <c r="N102" s="12"/>
      <c r="O102" s="12"/>
      <c r="P102" s="12"/>
      <c r="Q102" s="12"/>
      <c r="R102" s="10" t="str">
        <f>IFERROR(IF(VLOOKUP(Q102,メニュー!$M$3:$N$15,2,FALSE)="","",VLOOKUP(Q102,メニュー!$M$3:$N$15,2,FALSE)),"")</f>
        <v/>
      </c>
      <c r="S102" s="3"/>
      <c r="T102" s="10" t="str">
        <f>IFERROR(VLOOKUP(S102,メニュー!$O$3:$P$4,2,FALSE),"")</f>
        <v/>
      </c>
      <c r="U102" s="12"/>
      <c r="V102" s="12"/>
    </row>
    <row r="103" spans="1:22" x14ac:dyDescent="0.2">
      <c r="A103" s="10" t="str">
        <f t="shared" si="1"/>
        <v/>
      </c>
      <c r="B103" s="3"/>
      <c r="C103" s="10" t="str">
        <f>IFERROR(VLOOKUP(B103,メニュー!$B$3:$C$40,2,FALSE),"")</f>
        <v/>
      </c>
      <c r="D103" s="3"/>
      <c r="E103" s="10" t="str">
        <f>IFERROR(VLOOKUP(D103,メニュー!$D$3:$E$5,2,FALSE),"")</f>
        <v/>
      </c>
      <c r="F103" s="3"/>
      <c r="G103" s="10"/>
      <c r="H103" s="3"/>
      <c r="I103" s="10" t="str">
        <f>IFERROR(IF(F103&lt;&gt;"",VLOOKUP(F103&amp;H103,メニュー!$H$53:$I$67,2,0),IF(AND(F103="",RIGHT(B103,3)="SMS"),VLOOKUP(H103,メニュー!$I$29:$J$29,2,0),IF(AND(F103="",E103=3),VLOOKUP(H103,メニュー!$I$18:$J$18,2,0),VLOOKUP(H103,メニュー!$I$12:$J$12,2,0)))),"")</f>
        <v/>
      </c>
      <c r="J103" s="3"/>
      <c r="K103" s="30" t="str">
        <f>IFERROR(VLOOKUP(J103,メニュー!$K$3:$L$4,2,FALSE),"")</f>
        <v/>
      </c>
      <c r="L103" s="33"/>
      <c r="M103" s="12"/>
      <c r="N103" s="12"/>
      <c r="O103" s="12"/>
      <c r="P103" s="12"/>
      <c r="Q103" s="12"/>
      <c r="R103" s="10" t="str">
        <f>IFERROR(IF(VLOOKUP(Q103,メニュー!$M$3:$N$15,2,FALSE)="","",VLOOKUP(Q103,メニュー!$M$3:$N$15,2,FALSE)),"")</f>
        <v/>
      </c>
      <c r="S103" s="3"/>
      <c r="T103" s="10" t="str">
        <f>IFERROR(VLOOKUP(S103,メニュー!$O$3:$P$4,2,FALSE),"")</f>
        <v/>
      </c>
      <c r="U103" s="12"/>
      <c r="V103" s="12"/>
    </row>
    <row r="104" spans="1:22" x14ac:dyDescent="0.2">
      <c r="A104" s="10" t="str">
        <f t="shared" si="1"/>
        <v/>
      </c>
      <c r="B104" s="3"/>
      <c r="C104" s="10" t="str">
        <f>IFERROR(VLOOKUP(B104,メニュー!$B$3:$C$40,2,FALSE),"")</f>
        <v/>
      </c>
      <c r="D104" s="3"/>
      <c r="E104" s="10" t="str">
        <f>IFERROR(VLOOKUP(D104,メニュー!$D$3:$E$5,2,FALSE),"")</f>
        <v/>
      </c>
      <c r="F104" s="3"/>
      <c r="G104" s="10"/>
      <c r="H104" s="3"/>
      <c r="I104" s="10" t="str">
        <f>IFERROR(IF(F104&lt;&gt;"",VLOOKUP(F104&amp;H104,メニュー!$H$53:$I$67,2,0),IF(AND(F104="",RIGHT(B104,3)="SMS"),VLOOKUP(H104,メニュー!$I$29:$J$29,2,0),IF(AND(F104="",E104=3),VLOOKUP(H104,メニュー!$I$18:$J$18,2,0),VLOOKUP(H104,メニュー!$I$12:$J$12,2,0)))),"")</f>
        <v/>
      </c>
      <c r="J104" s="3"/>
      <c r="K104" s="30" t="str">
        <f>IFERROR(VLOOKUP(J104,メニュー!$K$3:$L$4,2,FALSE),"")</f>
        <v/>
      </c>
      <c r="L104" s="33"/>
      <c r="M104" s="12"/>
      <c r="N104" s="12"/>
      <c r="O104" s="12"/>
      <c r="P104" s="12"/>
      <c r="Q104" s="12"/>
      <c r="R104" s="10" t="str">
        <f>IFERROR(IF(VLOOKUP(Q104,メニュー!$M$3:$N$15,2,FALSE)="","",VLOOKUP(Q104,メニュー!$M$3:$N$15,2,FALSE)),"")</f>
        <v/>
      </c>
      <c r="S104" s="3"/>
      <c r="T104" s="10" t="str">
        <f>IFERROR(VLOOKUP(S104,メニュー!$O$3:$P$4,2,FALSE),"")</f>
        <v/>
      </c>
      <c r="U104" s="12"/>
      <c r="V104" s="12"/>
    </row>
    <row r="105" spans="1:22" x14ac:dyDescent="0.2">
      <c r="A105" s="10" t="str">
        <f t="shared" si="1"/>
        <v/>
      </c>
      <c r="B105" s="3"/>
      <c r="C105" s="10" t="str">
        <f>IFERROR(VLOOKUP(B105,メニュー!$B$3:$C$40,2,FALSE),"")</f>
        <v/>
      </c>
      <c r="D105" s="3"/>
      <c r="E105" s="10" t="str">
        <f>IFERROR(VLOOKUP(D105,メニュー!$D$3:$E$5,2,FALSE),"")</f>
        <v/>
      </c>
      <c r="F105" s="3"/>
      <c r="G105" s="10"/>
      <c r="H105" s="3"/>
      <c r="I105" s="10" t="str">
        <f>IFERROR(IF(F105&lt;&gt;"",VLOOKUP(F105&amp;H105,メニュー!$H$53:$I$67,2,0),IF(AND(F105="",RIGHT(B105,3)="SMS"),VLOOKUP(H105,メニュー!$I$29:$J$29,2,0),IF(AND(F105="",E105=3),VLOOKUP(H105,メニュー!$I$18:$J$18,2,0),VLOOKUP(H105,メニュー!$I$12:$J$12,2,0)))),"")</f>
        <v/>
      </c>
      <c r="J105" s="3"/>
      <c r="K105" s="30" t="str">
        <f>IFERROR(VLOOKUP(J105,メニュー!$K$3:$L$4,2,FALSE),"")</f>
        <v/>
      </c>
      <c r="L105" s="33"/>
      <c r="M105" s="12"/>
      <c r="N105" s="12"/>
      <c r="O105" s="12"/>
      <c r="P105" s="12"/>
      <c r="Q105" s="12"/>
      <c r="R105" s="10" t="str">
        <f>IFERROR(IF(VLOOKUP(Q105,メニュー!$M$3:$N$15,2,FALSE)="","",VLOOKUP(Q105,メニュー!$M$3:$N$15,2,FALSE)),"")</f>
        <v/>
      </c>
      <c r="S105" s="3"/>
      <c r="T105" s="10" t="str">
        <f>IFERROR(VLOOKUP(S105,メニュー!$O$3:$P$4,2,FALSE),"")</f>
        <v/>
      </c>
      <c r="U105" s="12"/>
      <c r="V105" s="12"/>
    </row>
    <row r="106" spans="1:22" x14ac:dyDescent="0.2">
      <c r="A106" s="10" t="str">
        <f t="shared" si="1"/>
        <v/>
      </c>
      <c r="B106" s="3"/>
      <c r="C106" s="10" t="str">
        <f>IFERROR(VLOOKUP(B106,メニュー!$B$3:$C$40,2,FALSE),"")</f>
        <v/>
      </c>
      <c r="D106" s="3"/>
      <c r="E106" s="10" t="str">
        <f>IFERROR(VLOOKUP(D106,メニュー!$D$3:$E$5,2,FALSE),"")</f>
        <v/>
      </c>
      <c r="F106" s="3"/>
      <c r="G106" s="10"/>
      <c r="H106" s="3"/>
      <c r="I106" s="10" t="str">
        <f>IFERROR(IF(F106&lt;&gt;"",VLOOKUP(F106&amp;H106,メニュー!$H$53:$I$67,2,0),IF(AND(F106="",RIGHT(B106,3)="SMS"),VLOOKUP(H106,メニュー!$I$29:$J$29,2,0),IF(AND(F106="",E106=3),VLOOKUP(H106,メニュー!$I$18:$J$18,2,0),VLOOKUP(H106,メニュー!$I$12:$J$12,2,0)))),"")</f>
        <v/>
      </c>
      <c r="J106" s="3"/>
      <c r="K106" s="30" t="str">
        <f>IFERROR(VLOOKUP(J106,メニュー!$K$3:$L$4,2,FALSE),"")</f>
        <v/>
      </c>
      <c r="L106" s="33"/>
      <c r="M106" s="12"/>
      <c r="N106" s="12"/>
      <c r="O106" s="12"/>
      <c r="P106" s="12"/>
      <c r="Q106" s="12"/>
      <c r="R106" s="10" t="str">
        <f>IFERROR(IF(VLOOKUP(Q106,メニュー!$M$3:$N$15,2,FALSE)="","",VLOOKUP(Q106,メニュー!$M$3:$N$15,2,FALSE)),"")</f>
        <v/>
      </c>
      <c r="S106" s="3"/>
      <c r="T106" s="10" t="str">
        <f>IFERROR(VLOOKUP(S106,メニュー!$O$3:$P$4,2,FALSE),"")</f>
        <v/>
      </c>
      <c r="U106" s="12"/>
      <c r="V106" s="12"/>
    </row>
    <row r="107" spans="1:22" x14ac:dyDescent="0.2">
      <c r="A107" s="10" t="str">
        <f t="shared" si="1"/>
        <v/>
      </c>
      <c r="B107" s="3"/>
      <c r="C107" s="10" t="str">
        <f>IFERROR(VLOOKUP(B107,メニュー!$B$3:$C$40,2,FALSE),"")</f>
        <v/>
      </c>
      <c r="D107" s="3"/>
      <c r="E107" s="10" t="str">
        <f>IFERROR(VLOOKUP(D107,メニュー!$D$3:$E$5,2,FALSE),"")</f>
        <v/>
      </c>
      <c r="F107" s="3"/>
      <c r="G107" s="10"/>
      <c r="H107" s="3"/>
      <c r="I107" s="10" t="str">
        <f>IFERROR(IF(F107&lt;&gt;"",VLOOKUP(F107&amp;H107,メニュー!$H$53:$I$67,2,0),IF(AND(F107="",RIGHT(B107,3)="SMS"),VLOOKUP(H107,メニュー!$I$29:$J$29,2,0),IF(AND(F107="",E107=3),VLOOKUP(H107,メニュー!$I$18:$J$18,2,0),VLOOKUP(H107,メニュー!$I$12:$J$12,2,0)))),"")</f>
        <v/>
      </c>
      <c r="J107" s="3"/>
      <c r="K107" s="30" t="str">
        <f>IFERROR(VLOOKUP(J107,メニュー!$K$3:$L$4,2,FALSE),"")</f>
        <v/>
      </c>
      <c r="L107" s="33"/>
      <c r="M107" s="12"/>
      <c r="N107" s="12"/>
      <c r="O107" s="12"/>
      <c r="P107" s="12"/>
      <c r="Q107" s="12"/>
      <c r="R107" s="10" t="str">
        <f>IFERROR(IF(VLOOKUP(Q107,メニュー!$M$3:$N$15,2,FALSE)="","",VLOOKUP(Q107,メニュー!$M$3:$N$15,2,FALSE)),"")</f>
        <v/>
      </c>
      <c r="S107" s="3"/>
      <c r="T107" s="10" t="str">
        <f>IFERROR(VLOOKUP(S107,メニュー!$O$3:$P$4,2,FALSE),"")</f>
        <v/>
      </c>
      <c r="U107" s="12"/>
      <c r="V107" s="12"/>
    </row>
    <row r="108" spans="1:22" x14ac:dyDescent="0.2">
      <c r="A108" s="10" t="str">
        <f t="shared" si="1"/>
        <v/>
      </c>
      <c r="B108" s="3"/>
      <c r="C108" s="10" t="str">
        <f>IFERROR(VLOOKUP(B108,メニュー!$B$3:$C$40,2,FALSE),"")</f>
        <v/>
      </c>
      <c r="D108" s="3"/>
      <c r="E108" s="10" t="str">
        <f>IFERROR(VLOOKUP(D108,メニュー!$D$3:$E$5,2,FALSE),"")</f>
        <v/>
      </c>
      <c r="F108" s="3"/>
      <c r="G108" s="10"/>
      <c r="H108" s="3"/>
      <c r="I108" s="10" t="str">
        <f>IFERROR(IF(F108&lt;&gt;"",VLOOKUP(F108&amp;H108,メニュー!$H$53:$I$67,2,0),IF(AND(F108="",RIGHT(B108,3)="SMS"),VLOOKUP(H108,メニュー!$I$29:$J$29,2,0),IF(AND(F108="",E108=3),VLOOKUP(H108,メニュー!$I$18:$J$18,2,0),VLOOKUP(H108,メニュー!$I$12:$J$12,2,0)))),"")</f>
        <v/>
      </c>
      <c r="J108" s="3"/>
      <c r="K108" s="30" t="str">
        <f>IFERROR(VLOOKUP(J108,メニュー!$K$3:$L$4,2,FALSE),"")</f>
        <v/>
      </c>
      <c r="L108" s="33"/>
      <c r="M108" s="12"/>
      <c r="N108" s="12"/>
      <c r="O108" s="12"/>
      <c r="P108" s="12"/>
      <c r="Q108" s="12"/>
      <c r="R108" s="10" t="str">
        <f>IFERROR(IF(VLOOKUP(Q108,メニュー!$M$3:$N$15,2,FALSE)="","",VLOOKUP(Q108,メニュー!$M$3:$N$15,2,FALSE)),"")</f>
        <v/>
      </c>
      <c r="S108" s="3"/>
      <c r="T108" s="10" t="str">
        <f>IFERROR(VLOOKUP(S108,メニュー!$O$3:$P$4,2,FALSE),"")</f>
        <v/>
      </c>
      <c r="U108" s="12"/>
      <c r="V108" s="12"/>
    </row>
    <row r="109" spans="1:22" x14ac:dyDescent="0.2">
      <c r="A109" s="10" t="str">
        <f t="shared" si="1"/>
        <v/>
      </c>
      <c r="B109" s="3"/>
      <c r="C109" s="10" t="str">
        <f>IFERROR(VLOOKUP(B109,メニュー!$B$3:$C$40,2,FALSE),"")</f>
        <v/>
      </c>
      <c r="D109" s="3"/>
      <c r="E109" s="10" t="str">
        <f>IFERROR(VLOOKUP(D109,メニュー!$D$3:$E$5,2,FALSE),"")</f>
        <v/>
      </c>
      <c r="F109" s="3"/>
      <c r="G109" s="10"/>
      <c r="H109" s="3"/>
      <c r="I109" s="10" t="str">
        <f>IFERROR(IF(F109&lt;&gt;"",VLOOKUP(F109&amp;H109,メニュー!$H$53:$I$67,2,0),IF(AND(F109="",RIGHT(B109,3)="SMS"),VLOOKUP(H109,メニュー!$I$29:$J$29,2,0),IF(AND(F109="",E109=3),VLOOKUP(H109,メニュー!$I$18:$J$18,2,0),VLOOKUP(H109,メニュー!$I$12:$J$12,2,0)))),"")</f>
        <v/>
      </c>
      <c r="J109" s="3"/>
      <c r="K109" s="30" t="str">
        <f>IFERROR(VLOOKUP(J109,メニュー!$K$3:$L$4,2,FALSE),"")</f>
        <v/>
      </c>
      <c r="L109" s="33"/>
      <c r="M109" s="12"/>
      <c r="N109" s="12"/>
      <c r="O109" s="12"/>
      <c r="P109" s="12"/>
      <c r="Q109" s="12"/>
      <c r="R109" s="10" t="str">
        <f>IFERROR(IF(VLOOKUP(Q109,メニュー!$M$3:$N$15,2,FALSE)="","",VLOOKUP(Q109,メニュー!$M$3:$N$15,2,FALSE)),"")</f>
        <v/>
      </c>
      <c r="S109" s="3"/>
      <c r="T109" s="10" t="str">
        <f>IFERROR(VLOOKUP(S109,メニュー!$O$3:$P$4,2,FALSE),"")</f>
        <v/>
      </c>
      <c r="U109" s="12"/>
      <c r="V109" s="12"/>
    </row>
    <row r="110" spans="1:22" x14ac:dyDescent="0.2">
      <c r="A110" s="10" t="str">
        <f t="shared" si="1"/>
        <v/>
      </c>
      <c r="B110" s="3"/>
      <c r="C110" s="10" t="str">
        <f>IFERROR(VLOOKUP(B110,メニュー!$B$3:$C$40,2,FALSE),"")</f>
        <v/>
      </c>
      <c r="D110" s="3"/>
      <c r="E110" s="10" t="str">
        <f>IFERROR(VLOOKUP(D110,メニュー!$D$3:$E$5,2,FALSE),"")</f>
        <v/>
      </c>
      <c r="F110" s="3"/>
      <c r="G110" s="10"/>
      <c r="H110" s="3"/>
      <c r="I110" s="10" t="str">
        <f>IFERROR(IF(F110&lt;&gt;"",VLOOKUP(F110&amp;H110,メニュー!$H$53:$I$67,2,0),IF(AND(F110="",RIGHT(B110,3)="SMS"),VLOOKUP(H110,メニュー!$I$29:$J$29,2,0),IF(AND(F110="",E110=3),VLOOKUP(H110,メニュー!$I$18:$J$18,2,0),VLOOKUP(H110,メニュー!$I$12:$J$12,2,0)))),"")</f>
        <v/>
      </c>
      <c r="J110" s="3"/>
      <c r="K110" s="30" t="str">
        <f>IFERROR(VLOOKUP(J110,メニュー!$K$3:$L$4,2,FALSE),"")</f>
        <v/>
      </c>
      <c r="L110" s="33"/>
      <c r="M110" s="12"/>
      <c r="N110" s="12"/>
      <c r="O110" s="12"/>
      <c r="P110" s="12"/>
      <c r="Q110" s="12"/>
      <c r="R110" s="10" t="str">
        <f>IFERROR(IF(VLOOKUP(Q110,メニュー!$M$3:$N$15,2,FALSE)="","",VLOOKUP(Q110,メニュー!$M$3:$N$15,2,FALSE)),"")</f>
        <v/>
      </c>
      <c r="S110" s="3"/>
      <c r="T110" s="10" t="str">
        <f>IFERROR(VLOOKUP(S110,メニュー!$O$3:$P$4,2,FALSE),"")</f>
        <v/>
      </c>
      <c r="U110" s="12"/>
      <c r="V110" s="12"/>
    </row>
    <row r="111" spans="1:22" x14ac:dyDescent="0.2">
      <c r="A111" s="10" t="str">
        <f t="shared" si="1"/>
        <v/>
      </c>
      <c r="B111" s="3"/>
      <c r="C111" s="10" t="str">
        <f>IFERROR(VLOOKUP(B111,メニュー!$B$3:$C$40,2,FALSE),"")</f>
        <v/>
      </c>
      <c r="D111" s="3"/>
      <c r="E111" s="10" t="str">
        <f>IFERROR(VLOOKUP(D111,メニュー!$D$3:$E$5,2,FALSE),"")</f>
        <v/>
      </c>
      <c r="F111" s="3"/>
      <c r="G111" s="10"/>
      <c r="H111" s="3"/>
      <c r="I111" s="10" t="str">
        <f>IFERROR(IF(F111&lt;&gt;"",VLOOKUP(F111&amp;H111,メニュー!$H$53:$I$67,2,0),IF(AND(F111="",RIGHT(B111,3)="SMS"),VLOOKUP(H111,メニュー!$I$29:$J$29,2,0),IF(AND(F111="",E111=3),VLOOKUP(H111,メニュー!$I$18:$J$18,2,0),VLOOKUP(H111,メニュー!$I$12:$J$12,2,0)))),"")</f>
        <v/>
      </c>
      <c r="J111" s="3"/>
      <c r="K111" s="30" t="str">
        <f>IFERROR(VLOOKUP(J111,メニュー!$K$3:$L$4,2,FALSE),"")</f>
        <v/>
      </c>
      <c r="L111" s="33"/>
      <c r="M111" s="12"/>
      <c r="N111" s="12"/>
      <c r="O111" s="12"/>
      <c r="P111" s="12"/>
      <c r="Q111" s="12"/>
      <c r="R111" s="10" t="str">
        <f>IFERROR(IF(VLOOKUP(Q111,メニュー!$M$3:$N$15,2,FALSE)="","",VLOOKUP(Q111,メニュー!$M$3:$N$15,2,FALSE)),"")</f>
        <v/>
      </c>
      <c r="S111" s="3"/>
      <c r="T111" s="10" t="str">
        <f>IFERROR(VLOOKUP(S111,メニュー!$O$3:$P$4,2,FALSE),"")</f>
        <v/>
      </c>
      <c r="U111" s="12"/>
      <c r="V111" s="12"/>
    </row>
    <row r="112" spans="1:22" x14ac:dyDescent="0.2">
      <c r="A112" s="10" t="str">
        <f t="shared" si="1"/>
        <v/>
      </c>
      <c r="B112" s="3"/>
      <c r="C112" s="10" t="str">
        <f>IFERROR(VLOOKUP(B112,メニュー!$B$3:$C$40,2,FALSE),"")</f>
        <v/>
      </c>
      <c r="D112" s="3"/>
      <c r="E112" s="10" t="str">
        <f>IFERROR(VLOOKUP(D112,メニュー!$D$3:$E$5,2,FALSE),"")</f>
        <v/>
      </c>
      <c r="F112" s="3"/>
      <c r="G112" s="10"/>
      <c r="H112" s="3"/>
      <c r="I112" s="10" t="str">
        <f>IFERROR(IF(F112&lt;&gt;"",VLOOKUP(F112&amp;H112,メニュー!$H$53:$I$67,2,0),IF(AND(F112="",RIGHT(B112,3)="SMS"),VLOOKUP(H112,メニュー!$I$29:$J$29,2,0),IF(AND(F112="",E112=3),VLOOKUP(H112,メニュー!$I$18:$J$18,2,0),VLOOKUP(H112,メニュー!$I$12:$J$12,2,0)))),"")</f>
        <v/>
      </c>
      <c r="J112" s="3"/>
      <c r="K112" s="30" t="str">
        <f>IFERROR(VLOOKUP(J112,メニュー!$K$3:$L$4,2,FALSE),"")</f>
        <v/>
      </c>
      <c r="L112" s="33"/>
      <c r="M112" s="12"/>
      <c r="N112" s="12"/>
      <c r="O112" s="12"/>
      <c r="P112" s="12"/>
      <c r="Q112" s="12"/>
      <c r="R112" s="10" t="str">
        <f>IFERROR(IF(VLOOKUP(Q112,メニュー!$M$3:$N$15,2,FALSE)="","",VLOOKUP(Q112,メニュー!$M$3:$N$15,2,FALSE)),"")</f>
        <v/>
      </c>
      <c r="S112" s="3"/>
      <c r="T112" s="10" t="str">
        <f>IFERROR(VLOOKUP(S112,メニュー!$O$3:$P$4,2,FALSE),"")</f>
        <v/>
      </c>
      <c r="U112" s="12"/>
      <c r="V112" s="12"/>
    </row>
    <row r="113" spans="1:22" x14ac:dyDescent="0.2">
      <c r="A113" s="10" t="str">
        <f t="shared" si="1"/>
        <v/>
      </c>
      <c r="B113" s="3"/>
      <c r="C113" s="10" t="str">
        <f>IFERROR(VLOOKUP(B113,メニュー!$B$3:$C$40,2,FALSE),"")</f>
        <v/>
      </c>
      <c r="D113" s="3"/>
      <c r="E113" s="10" t="str">
        <f>IFERROR(VLOOKUP(D113,メニュー!$D$3:$E$5,2,FALSE),"")</f>
        <v/>
      </c>
      <c r="F113" s="3"/>
      <c r="G113" s="10"/>
      <c r="H113" s="3"/>
      <c r="I113" s="10" t="str">
        <f>IFERROR(IF(F113&lt;&gt;"",VLOOKUP(F113&amp;H113,メニュー!$H$53:$I$67,2,0),IF(AND(F113="",RIGHT(B113,3)="SMS"),VLOOKUP(H113,メニュー!$I$29:$J$29,2,0),IF(AND(F113="",E113=3),VLOOKUP(H113,メニュー!$I$18:$J$18,2,0),VLOOKUP(H113,メニュー!$I$12:$J$12,2,0)))),"")</f>
        <v/>
      </c>
      <c r="J113" s="3"/>
      <c r="K113" s="30" t="str">
        <f>IFERROR(VLOOKUP(J113,メニュー!$K$3:$L$4,2,FALSE),"")</f>
        <v/>
      </c>
      <c r="L113" s="33"/>
      <c r="M113" s="12"/>
      <c r="N113" s="12"/>
      <c r="O113" s="12"/>
      <c r="P113" s="12"/>
      <c r="Q113" s="12"/>
      <c r="R113" s="10" t="str">
        <f>IFERROR(IF(VLOOKUP(Q113,メニュー!$M$3:$N$15,2,FALSE)="","",VLOOKUP(Q113,メニュー!$M$3:$N$15,2,FALSE)),"")</f>
        <v/>
      </c>
      <c r="S113" s="3"/>
      <c r="T113" s="10" t="str">
        <f>IFERROR(VLOOKUP(S113,メニュー!$O$3:$P$4,2,FALSE),"")</f>
        <v/>
      </c>
      <c r="U113" s="12"/>
      <c r="V113" s="12"/>
    </row>
    <row r="114" spans="1:22" x14ac:dyDescent="0.2">
      <c r="A114" s="10" t="str">
        <f t="shared" si="1"/>
        <v/>
      </c>
      <c r="B114" s="3"/>
      <c r="C114" s="10" t="str">
        <f>IFERROR(VLOOKUP(B114,メニュー!$B$3:$C$40,2,FALSE),"")</f>
        <v/>
      </c>
      <c r="D114" s="3"/>
      <c r="E114" s="10" t="str">
        <f>IFERROR(VLOOKUP(D114,メニュー!$D$3:$E$5,2,FALSE),"")</f>
        <v/>
      </c>
      <c r="F114" s="3"/>
      <c r="G114" s="10"/>
      <c r="H114" s="3"/>
      <c r="I114" s="10" t="str">
        <f>IFERROR(IF(F114&lt;&gt;"",VLOOKUP(F114&amp;H114,メニュー!$H$53:$I$67,2,0),IF(AND(F114="",RIGHT(B114,3)="SMS"),VLOOKUP(H114,メニュー!$I$29:$J$29,2,0),IF(AND(F114="",E114=3),VLOOKUP(H114,メニュー!$I$18:$J$18,2,0),VLOOKUP(H114,メニュー!$I$12:$J$12,2,0)))),"")</f>
        <v/>
      </c>
      <c r="J114" s="3"/>
      <c r="K114" s="30" t="str">
        <f>IFERROR(VLOOKUP(J114,メニュー!$K$3:$L$4,2,FALSE),"")</f>
        <v/>
      </c>
      <c r="L114" s="33"/>
      <c r="M114" s="12"/>
      <c r="N114" s="12"/>
      <c r="O114" s="12"/>
      <c r="P114" s="12"/>
      <c r="Q114" s="12"/>
      <c r="R114" s="10" t="str">
        <f>IFERROR(IF(VLOOKUP(Q114,メニュー!$M$3:$N$15,2,FALSE)="","",VLOOKUP(Q114,メニュー!$M$3:$N$15,2,FALSE)),"")</f>
        <v/>
      </c>
      <c r="S114" s="3"/>
      <c r="T114" s="10" t="str">
        <f>IFERROR(VLOOKUP(S114,メニュー!$O$3:$P$4,2,FALSE),"")</f>
        <v/>
      </c>
      <c r="U114" s="12"/>
      <c r="V114" s="12"/>
    </row>
    <row r="115" spans="1:22" x14ac:dyDescent="0.2">
      <c r="A115" s="10" t="str">
        <f t="shared" si="1"/>
        <v/>
      </c>
      <c r="B115" s="3"/>
      <c r="C115" s="10" t="str">
        <f>IFERROR(VLOOKUP(B115,メニュー!$B$3:$C$40,2,FALSE),"")</f>
        <v/>
      </c>
      <c r="D115" s="3"/>
      <c r="E115" s="10" t="str">
        <f>IFERROR(VLOOKUP(D115,メニュー!$D$3:$E$5,2,FALSE),"")</f>
        <v/>
      </c>
      <c r="F115" s="3"/>
      <c r="G115" s="10"/>
      <c r="H115" s="3"/>
      <c r="I115" s="10" t="str">
        <f>IFERROR(IF(F115&lt;&gt;"",VLOOKUP(F115&amp;H115,メニュー!$H$53:$I$67,2,0),IF(AND(F115="",RIGHT(B115,3)="SMS"),VLOOKUP(H115,メニュー!$I$29:$J$29,2,0),IF(AND(F115="",E115=3),VLOOKUP(H115,メニュー!$I$18:$J$18,2,0),VLOOKUP(H115,メニュー!$I$12:$J$12,2,0)))),"")</f>
        <v/>
      </c>
      <c r="J115" s="3"/>
      <c r="K115" s="30" t="str">
        <f>IFERROR(VLOOKUP(J115,メニュー!$K$3:$L$4,2,FALSE),"")</f>
        <v/>
      </c>
      <c r="L115" s="33"/>
      <c r="M115" s="12"/>
      <c r="N115" s="12"/>
      <c r="O115" s="12"/>
      <c r="P115" s="12"/>
      <c r="Q115" s="12"/>
      <c r="R115" s="10" t="str">
        <f>IFERROR(IF(VLOOKUP(Q115,メニュー!$M$3:$N$15,2,FALSE)="","",VLOOKUP(Q115,メニュー!$M$3:$N$15,2,FALSE)),"")</f>
        <v/>
      </c>
      <c r="S115" s="3"/>
      <c r="T115" s="10" t="str">
        <f>IFERROR(VLOOKUP(S115,メニュー!$O$3:$P$4,2,FALSE),"")</f>
        <v/>
      </c>
      <c r="U115" s="12"/>
      <c r="V115" s="12"/>
    </row>
    <row r="116" spans="1:22" x14ac:dyDescent="0.2">
      <c r="A116" s="10" t="str">
        <f t="shared" si="1"/>
        <v/>
      </c>
      <c r="B116" s="3"/>
      <c r="C116" s="10" t="str">
        <f>IFERROR(VLOOKUP(B116,メニュー!$B$3:$C$40,2,FALSE),"")</f>
        <v/>
      </c>
      <c r="D116" s="3"/>
      <c r="E116" s="10" t="str">
        <f>IFERROR(VLOOKUP(D116,メニュー!$D$3:$E$5,2,FALSE),"")</f>
        <v/>
      </c>
      <c r="F116" s="3"/>
      <c r="G116" s="10"/>
      <c r="H116" s="3"/>
      <c r="I116" s="10" t="str">
        <f>IFERROR(IF(F116&lt;&gt;"",VLOOKUP(F116&amp;H116,メニュー!$H$53:$I$67,2,0),IF(AND(F116="",RIGHT(B116,3)="SMS"),VLOOKUP(H116,メニュー!$I$29:$J$29,2,0),IF(AND(F116="",E116=3),VLOOKUP(H116,メニュー!$I$18:$J$18,2,0),VLOOKUP(H116,メニュー!$I$12:$J$12,2,0)))),"")</f>
        <v/>
      </c>
      <c r="J116" s="3"/>
      <c r="K116" s="30" t="str">
        <f>IFERROR(VLOOKUP(J116,メニュー!$K$3:$L$4,2,FALSE),"")</f>
        <v/>
      </c>
      <c r="L116" s="33"/>
      <c r="M116" s="12"/>
      <c r="N116" s="12"/>
      <c r="O116" s="12"/>
      <c r="P116" s="12"/>
      <c r="Q116" s="12"/>
      <c r="R116" s="10" t="str">
        <f>IFERROR(IF(VLOOKUP(Q116,メニュー!$M$3:$N$15,2,FALSE)="","",VLOOKUP(Q116,メニュー!$M$3:$N$15,2,FALSE)),"")</f>
        <v/>
      </c>
      <c r="S116" s="3"/>
      <c r="T116" s="10" t="str">
        <f>IFERROR(VLOOKUP(S116,メニュー!$O$3:$P$4,2,FALSE),"")</f>
        <v/>
      </c>
      <c r="U116" s="12"/>
      <c r="V116" s="12"/>
    </row>
    <row r="117" spans="1:22" x14ac:dyDescent="0.2">
      <c r="A117" s="10" t="str">
        <f t="shared" si="1"/>
        <v/>
      </c>
      <c r="B117" s="3"/>
      <c r="C117" s="10" t="str">
        <f>IFERROR(VLOOKUP(B117,メニュー!$B$3:$C$40,2,FALSE),"")</f>
        <v/>
      </c>
      <c r="D117" s="3"/>
      <c r="E117" s="10" t="str">
        <f>IFERROR(VLOOKUP(D117,メニュー!$D$3:$E$5,2,FALSE),"")</f>
        <v/>
      </c>
      <c r="F117" s="3"/>
      <c r="G117" s="10"/>
      <c r="H117" s="3"/>
      <c r="I117" s="10" t="str">
        <f>IFERROR(IF(F117&lt;&gt;"",VLOOKUP(F117&amp;H117,メニュー!$H$53:$I$67,2,0),IF(AND(F117="",RIGHT(B117,3)="SMS"),VLOOKUP(H117,メニュー!$I$29:$J$29,2,0),IF(AND(F117="",E117=3),VLOOKUP(H117,メニュー!$I$18:$J$18,2,0),VLOOKUP(H117,メニュー!$I$12:$J$12,2,0)))),"")</f>
        <v/>
      </c>
      <c r="J117" s="3"/>
      <c r="K117" s="30" t="str">
        <f>IFERROR(VLOOKUP(J117,メニュー!$K$3:$L$4,2,FALSE),"")</f>
        <v/>
      </c>
      <c r="L117" s="33"/>
      <c r="M117" s="12"/>
      <c r="N117" s="12"/>
      <c r="O117" s="12"/>
      <c r="P117" s="12"/>
      <c r="Q117" s="12"/>
      <c r="R117" s="10" t="str">
        <f>IFERROR(IF(VLOOKUP(Q117,メニュー!$M$3:$N$15,2,FALSE)="","",VLOOKUP(Q117,メニュー!$M$3:$N$15,2,FALSE)),"")</f>
        <v/>
      </c>
      <c r="S117" s="3"/>
      <c r="T117" s="10" t="str">
        <f>IFERROR(VLOOKUP(S117,メニュー!$O$3:$P$4,2,FALSE),"")</f>
        <v/>
      </c>
      <c r="U117" s="12"/>
      <c r="V117" s="12"/>
    </row>
    <row r="118" spans="1:22" x14ac:dyDescent="0.2">
      <c r="A118" s="10" t="str">
        <f t="shared" si="1"/>
        <v/>
      </c>
      <c r="B118" s="3"/>
      <c r="C118" s="10" t="str">
        <f>IFERROR(VLOOKUP(B118,メニュー!$B$3:$C$40,2,FALSE),"")</f>
        <v/>
      </c>
      <c r="D118" s="3"/>
      <c r="E118" s="10" t="str">
        <f>IFERROR(VLOOKUP(D118,メニュー!$D$3:$E$5,2,FALSE),"")</f>
        <v/>
      </c>
      <c r="F118" s="3"/>
      <c r="G118" s="10"/>
      <c r="H118" s="3"/>
      <c r="I118" s="10" t="str">
        <f>IFERROR(IF(F118&lt;&gt;"",VLOOKUP(F118&amp;H118,メニュー!$H$53:$I$67,2,0),IF(AND(F118="",RIGHT(B118,3)="SMS"),VLOOKUP(H118,メニュー!$I$29:$J$29,2,0),IF(AND(F118="",E118=3),VLOOKUP(H118,メニュー!$I$18:$J$18,2,0),VLOOKUP(H118,メニュー!$I$12:$J$12,2,0)))),"")</f>
        <v/>
      </c>
      <c r="J118" s="3"/>
      <c r="K118" s="30" t="str">
        <f>IFERROR(VLOOKUP(J118,メニュー!$K$3:$L$4,2,FALSE),"")</f>
        <v/>
      </c>
      <c r="L118" s="33"/>
      <c r="M118" s="12"/>
      <c r="N118" s="12"/>
      <c r="O118" s="12"/>
      <c r="P118" s="12"/>
      <c r="Q118" s="12"/>
      <c r="R118" s="10" t="str">
        <f>IFERROR(IF(VLOOKUP(Q118,メニュー!$M$3:$N$15,2,FALSE)="","",VLOOKUP(Q118,メニュー!$M$3:$N$15,2,FALSE)),"")</f>
        <v/>
      </c>
      <c r="S118" s="3"/>
      <c r="T118" s="10" t="str">
        <f>IFERROR(VLOOKUP(S118,メニュー!$O$3:$P$4,2,FALSE),"")</f>
        <v/>
      </c>
      <c r="U118" s="12"/>
      <c r="V118" s="12"/>
    </row>
    <row r="119" spans="1:22" x14ac:dyDescent="0.2">
      <c r="A119" s="10" t="str">
        <f t="shared" si="1"/>
        <v/>
      </c>
      <c r="B119" s="3"/>
      <c r="C119" s="10" t="str">
        <f>IFERROR(VLOOKUP(B119,メニュー!$B$3:$C$40,2,FALSE),"")</f>
        <v/>
      </c>
      <c r="D119" s="3"/>
      <c r="E119" s="10" t="str">
        <f>IFERROR(VLOOKUP(D119,メニュー!$D$3:$E$5,2,FALSE),"")</f>
        <v/>
      </c>
      <c r="F119" s="3"/>
      <c r="G119" s="10"/>
      <c r="H119" s="3"/>
      <c r="I119" s="10" t="str">
        <f>IFERROR(IF(F119&lt;&gt;"",VLOOKUP(F119&amp;H119,メニュー!$H$53:$I$67,2,0),IF(AND(F119="",RIGHT(B119,3)="SMS"),VLOOKUP(H119,メニュー!$I$29:$J$29,2,0),IF(AND(F119="",E119=3),VLOOKUP(H119,メニュー!$I$18:$J$18,2,0),VLOOKUP(H119,メニュー!$I$12:$J$12,2,0)))),"")</f>
        <v/>
      </c>
      <c r="J119" s="3"/>
      <c r="K119" s="30" t="str">
        <f>IFERROR(VLOOKUP(J119,メニュー!$K$3:$L$4,2,FALSE),"")</f>
        <v/>
      </c>
      <c r="L119" s="33"/>
      <c r="M119" s="12"/>
      <c r="N119" s="12"/>
      <c r="O119" s="12"/>
      <c r="P119" s="12"/>
      <c r="Q119" s="12"/>
      <c r="R119" s="10" t="str">
        <f>IFERROR(IF(VLOOKUP(Q119,メニュー!$M$3:$N$15,2,FALSE)="","",VLOOKUP(Q119,メニュー!$M$3:$N$15,2,FALSE)),"")</f>
        <v/>
      </c>
      <c r="S119" s="3"/>
      <c r="T119" s="10" t="str">
        <f>IFERROR(VLOOKUP(S119,メニュー!$O$3:$P$4,2,FALSE),"")</f>
        <v/>
      </c>
      <c r="U119" s="12"/>
      <c r="V119" s="12"/>
    </row>
    <row r="120" spans="1:22" x14ac:dyDescent="0.2">
      <c r="A120" s="10" t="str">
        <f t="shared" si="1"/>
        <v/>
      </c>
      <c r="B120" s="3"/>
      <c r="C120" s="10" t="str">
        <f>IFERROR(VLOOKUP(B120,メニュー!$B$3:$C$40,2,FALSE),"")</f>
        <v/>
      </c>
      <c r="D120" s="3"/>
      <c r="E120" s="10" t="str">
        <f>IFERROR(VLOOKUP(D120,メニュー!$D$3:$E$5,2,FALSE),"")</f>
        <v/>
      </c>
      <c r="F120" s="3"/>
      <c r="G120" s="10"/>
      <c r="H120" s="3"/>
      <c r="I120" s="10" t="str">
        <f>IFERROR(IF(F120&lt;&gt;"",VLOOKUP(F120&amp;H120,メニュー!$H$53:$I$67,2,0),IF(AND(F120="",RIGHT(B120,3)="SMS"),VLOOKUP(H120,メニュー!$I$29:$J$29,2,0),IF(AND(F120="",E120=3),VLOOKUP(H120,メニュー!$I$18:$J$18,2,0),VLOOKUP(H120,メニュー!$I$12:$J$12,2,0)))),"")</f>
        <v/>
      </c>
      <c r="J120" s="3"/>
      <c r="K120" s="30" t="str">
        <f>IFERROR(VLOOKUP(J120,メニュー!$K$3:$L$4,2,FALSE),"")</f>
        <v/>
      </c>
      <c r="L120" s="33"/>
      <c r="M120" s="12"/>
      <c r="N120" s="12"/>
      <c r="O120" s="12"/>
      <c r="P120" s="12"/>
      <c r="Q120" s="12"/>
      <c r="R120" s="10" t="str">
        <f>IFERROR(IF(VLOOKUP(Q120,メニュー!$M$3:$N$15,2,FALSE)="","",VLOOKUP(Q120,メニュー!$M$3:$N$15,2,FALSE)),"")</f>
        <v/>
      </c>
      <c r="S120" s="3"/>
      <c r="T120" s="10" t="str">
        <f>IFERROR(VLOOKUP(S120,メニュー!$O$3:$P$4,2,FALSE),"")</f>
        <v/>
      </c>
      <c r="U120" s="12"/>
      <c r="V120" s="12"/>
    </row>
    <row r="121" spans="1:22" x14ac:dyDescent="0.2">
      <c r="A121" s="10" t="str">
        <f t="shared" si="1"/>
        <v/>
      </c>
      <c r="B121" s="3"/>
      <c r="C121" s="10" t="str">
        <f>IFERROR(VLOOKUP(B121,メニュー!$B$3:$C$40,2,FALSE),"")</f>
        <v/>
      </c>
      <c r="D121" s="3"/>
      <c r="E121" s="10" t="str">
        <f>IFERROR(VLOOKUP(D121,メニュー!$D$3:$E$5,2,FALSE),"")</f>
        <v/>
      </c>
      <c r="F121" s="3"/>
      <c r="G121" s="10"/>
      <c r="H121" s="3"/>
      <c r="I121" s="10" t="str">
        <f>IFERROR(IF(F121&lt;&gt;"",VLOOKUP(F121&amp;H121,メニュー!$H$53:$I$67,2,0),IF(AND(F121="",RIGHT(B121,3)="SMS"),VLOOKUP(H121,メニュー!$I$29:$J$29,2,0),IF(AND(F121="",E121=3),VLOOKUP(H121,メニュー!$I$18:$J$18,2,0),VLOOKUP(H121,メニュー!$I$12:$J$12,2,0)))),"")</f>
        <v/>
      </c>
      <c r="J121" s="3"/>
      <c r="K121" s="30" t="str">
        <f>IFERROR(VLOOKUP(J121,メニュー!$K$3:$L$4,2,FALSE),"")</f>
        <v/>
      </c>
      <c r="L121" s="33"/>
      <c r="M121" s="12"/>
      <c r="N121" s="12"/>
      <c r="O121" s="12"/>
      <c r="P121" s="12"/>
      <c r="Q121" s="12"/>
      <c r="R121" s="10" t="str">
        <f>IFERROR(IF(VLOOKUP(Q121,メニュー!$M$3:$N$15,2,FALSE)="","",VLOOKUP(Q121,メニュー!$M$3:$N$15,2,FALSE)),"")</f>
        <v/>
      </c>
      <c r="S121" s="3"/>
      <c r="T121" s="10" t="str">
        <f>IFERROR(VLOOKUP(S121,メニュー!$O$3:$P$4,2,FALSE),"")</f>
        <v/>
      </c>
      <c r="U121" s="12"/>
      <c r="V121" s="12"/>
    </row>
    <row r="122" spans="1:22" x14ac:dyDescent="0.2">
      <c r="A122" s="10" t="str">
        <f t="shared" si="1"/>
        <v/>
      </c>
      <c r="B122" s="3"/>
      <c r="C122" s="10" t="str">
        <f>IFERROR(VLOOKUP(B122,メニュー!$B$3:$C$40,2,FALSE),"")</f>
        <v/>
      </c>
      <c r="D122" s="3"/>
      <c r="E122" s="10" t="str">
        <f>IFERROR(VLOOKUP(D122,メニュー!$D$3:$E$5,2,FALSE),"")</f>
        <v/>
      </c>
      <c r="F122" s="3"/>
      <c r="G122" s="10"/>
      <c r="H122" s="3"/>
      <c r="I122" s="10" t="str">
        <f>IFERROR(IF(F122&lt;&gt;"",VLOOKUP(F122&amp;H122,メニュー!$H$53:$I$67,2,0),IF(AND(F122="",RIGHT(B122,3)="SMS"),VLOOKUP(H122,メニュー!$I$29:$J$29,2,0),IF(AND(F122="",E122=3),VLOOKUP(H122,メニュー!$I$18:$J$18,2,0),VLOOKUP(H122,メニュー!$I$12:$J$12,2,0)))),"")</f>
        <v/>
      </c>
      <c r="J122" s="3"/>
      <c r="K122" s="30" t="str">
        <f>IFERROR(VLOOKUP(J122,メニュー!$K$3:$L$4,2,FALSE),"")</f>
        <v/>
      </c>
      <c r="L122" s="33"/>
      <c r="M122" s="12"/>
      <c r="N122" s="12"/>
      <c r="O122" s="12"/>
      <c r="P122" s="12"/>
      <c r="Q122" s="12"/>
      <c r="R122" s="10" t="str">
        <f>IFERROR(IF(VLOOKUP(Q122,メニュー!$M$3:$N$15,2,FALSE)="","",VLOOKUP(Q122,メニュー!$M$3:$N$15,2,FALSE)),"")</f>
        <v/>
      </c>
      <c r="S122" s="3"/>
      <c r="T122" s="10" t="str">
        <f>IFERROR(VLOOKUP(S122,メニュー!$O$3:$P$4,2,FALSE),"")</f>
        <v/>
      </c>
      <c r="U122" s="12"/>
      <c r="V122" s="12"/>
    </row>
    <row r="123" spans="1:22" x14ac:dyDescent="0.2">
      <c r="A123" s="10" t="str">
        <f t="shared" si="1"/>
        <v/>
      </c>
      <c r="B123" s="3"/>
      <c r="C123" s="10" t="str">
        <f>IFERROR(VLOOKUP(B123,メニュー!$B$3:$C$40,2,FALSE),"")</f>
        <v/>
      </c>
      <c r="D123" s="3"/>
      <c r="E123" s="10" t="str">
        <f>IFERROR(VLOOKUP(D123,メニュー!$D$3:$E$5,2,FALSE),"")</f>
        <v/>
      </c>
      <c r="F123" s="3"/>
      <c r="G123" s="10"/>
      <c r="H123" s="3"/>
      <c r="I123" s="10" t="str">
        <f>IFERROR(IF(F123&lt;&gt;"",VLOOKUP(F123&amp;H123,メニュー!$H$53:$I$67,2,0),IF(AND(F123="",RIGHT(B123,3)="SMS"),VLOOKUP(H123,メニュー!$I$29:$J$29,2,0),IF(AND(F123="",E123=3),VLOOKUP(H123,メニュー!$I$18:$J$18,2,0),VLOOKUP(H123,メニュー!$I$12:$J$12,2,0)))),"")</f>
        <v/>
      </c>
      <c r="J123" s="3"/>
      <c r="K123" s="30" t="str">
        <f>IFERROR(VLOOKUP(J123,メニュー!$K$3:$L$4,2,FALSE),"")</f>
        <v/>
      </c>
      <c r="L123" s="33"/>
      <c r="M123" s="12"/>
      <c r="N123" s="12"/>
      <c r="O123" s="12"/>
      <c r="P123" s="12"/>
      <c r="Q123" s="12"/>
      <c r="R123" s="10" t="str">
        <f>IFERROR(IF(VLOOKUP(Q123,メニュー!$M$3:$N$15,2,FALSE)="","",VLOOKUP(Q123,メニュー!$M$3:$N$15,2,FALSE)),"")</f>
        <v/>
      </c>
      <c r="S123" s="3"/>
      <c r="T123" s="10" t="str">
        <f>IFERROR(VLOOKUP(S123,メニュー!$O$3:$P$4,2,FALSE),"")</f>
        <v/>
      </c>
      <c r="U123" s="12"/>
      <c r="V123" s="12"/>
    </row>
    <row r="124" spans="1:22" x14ac:dyDescent="0.2">
      <c r="A124" s="10" t="str">
        <f t="shared" si="1"/>
        <v/>
      </c>
      <c r="B124" s="3"/>
      <c r="C124" s="10" t="str">
        <f>IFERROR(VLOOKUP(B124,メニュー!$B$3:$C$40,2,FALSE),"")</f>
        <v/>
      </c>
      <c r="D124" s="3"/>
      <c r="E124" s="10" t="str">
        <f>IFERROR(VLOOKUP(D124,メニュー!$D$3:$E$5,2,FALSE),"")</f>
        <v/>
      </c>
      <c r="F124" s="3"/>
      <c r="G124" s="10"/>
      <c r="H124" s="3"/>
      <c r="I124" s="10" t="str">
        <f>IFERROR(IF(F124&lt;&gt;"",VLOOKUP(F124&amp;H124,メニュー!$H$53:$I$67,2,0),IF(AND(F124="",RIGHT(B124,3)="SMS"),VLOOKUP(H124,メニュー!$I$29:$J$29,2,0),IF(AND(F124="",E124=3),VLOOKUP(H124,メニュー!$I$18:$J$18,2,0),VLOOKUP(H124,メニュー!$I$12:$J$12,2,0)))),"")</f>
        <v/>
      </c>
      <c r="J124" s="3"/>
      <c r="K124" s="30" t="str">
        <f>IFERROR(VLOOKUP(J124,メニュー!$K$3:$L$4,2,FALSE),"")</f>
        <v/>
      </c>
      <c r="L124" s="33"/>
      <c r="M124" s="12"/>
      <c r="N124" s="12"/>
      <c r="O124" s="12"/>
      <c r="P124" s="12"/>
      <c r="Q124" s="12"/>
      <c r="R124" s="10" t="str">
        <f>IFERROR(IF(VLOOKUP(Q124,メニュー!$M$3:$N$15,2,FALSE)="","",VLOOKUP(Q124,メニュー!$M$3:$N$15,2,FALSE)),"")</f>
        <v/>
      </c>
      <c r="S124" s="3"/>
      <c r="T124" s="10" t="str">
        <f>IFERROR(VLOOKUP(S124,メニュー!$O$3:$P$4,2,FALSE),"")</f>
        <v/>
      </c>
      <c r="U124" s="12"/>
      <c r="V124" s="12"/>
    </row>
    <row r="125" spans="1:22" x14ac:dyDescent="0.2">
      <c r="A125" s="10" t="str">
        <f t="shared" si="1"/>
        <v/>
      </c>
      <c r="B125" s="3"/>
      <c r="C125" s="10" t="str">
        <f>IFERROR(VLOOKUP(B125,メニュー!$B$3:$C$40,2,FALSE),"")</f>
        <v/>
      </c>
      <c r="D125" s="3"/>
      <c r="E125" s="10" t="str">
        <f>IFERROR(VLOOKUP(D125,メニュー!$D$3:$E$5,2,FALSE),"")</f>
        <v/>
      </c>
      <c r="F125" s="3"/>
      <c r="G125" s="10"/>
      <c r="H125" s="3"/>
      <c r="I125" s="10" t="str">
        <f>IFERROR(IF(F125&lt;&gt;"",VLOOKUP(F125&amp;H125,メニュー!$H$53:$I$67,2,0),IF(AND(F125="",RIGHT(B125,3)="SMS"),VLOOKUP(H125,メニュー!$I$29:$J$29,2,0),IF(AND(F125="",E125=3),VLOOKUP(H125,メニュー!$I$18:$J$18,2,0),VLOOKUP(H125,メニュー!$I$12:$J$12,2,0)))),"")</f>
        <v/>
      </c>
      <c r="J125" s="3"/>
      <c r="K125" s="30" t="str">
        <f>IFERROR(VLOOKUP(J125,メニュー!$K$3:$L$4,2,FALSE),"")</f>
        <v/>
      </c>
      <c r="L125" s="33"/>
      <c r="M125" s="12"/>
      <c r="N125" s="12"/>
      <c r="O125" s="12"/>
      <c r="P125" s="12"/>
      <c r="Q125" s="12"/>
      <c r="R125" s="10" t="str">
        <f>IFERROR(IF(VLOOKUP(Q125,メニュー!$M$3:$N$15,2,FALSE)="","",VLOOKUP(Q125,メニュー!$M$3:$N$15,2,FALSE)),"")</f>
        <v/>
      </c>
      <c r="S125" s="3"/>
      <c r="T125" s="10" t="str">
        <f>IFERROR(VLOOKUP(S125,メニュー!$O$3:$P$4,2,FALSE),"")</f>
        <v/>
      </c>
      <c r="U125" s="12"/>
      <c r="V125" s="12"/>
    </row>
    <row r="126" spans="1:22" x14ac:dyDescent="0.2">
      <c r="A126" s="10" t="str">
        <f t="shared" si="1"/>
        <v/>
      </c>
      <c r="B126" s="3"/>
      <c r="C126" s="10" t="str">
        <f>IFERROR(VLOOKUP(B126,メニュー!$B$3:$C$40,2,FALSE),"")</f>
        <v/>
      </c>
      <c r="D126" s="3"/>
      <c r="E126" s="10" t="str">
        <f>IFERROR(VLOOKUP(D126,メニュー!$D$3:$E$5,2,FALSE),"")</f>
        <v/>
      </c>
      <c r="F126" s="3"/>
      <c r="G126" s="10"/>
      <c r="H126" s="3"/>
      <c r="I126" s="10" t="str">
        <f>IFERROR(IF(F126&lt;&gt;"",VLOOKUP(F126&amp;H126,メニュー!$H$53:$I$67,2,0),IF(AND(F126="",RIGHT(B126,3)="SMS"),VLOOKUP(H126,メニュー!$I$29:$J$29,2,0),IF(AND(F126="",E126=3),VLOOKUP(H126,メニュー!$I$18:$J$18,2,0),VLOOKUP(H126,メニュー!$I$12:$J$12,2,0)))),"")</f>
        <v/>
      </c>
      <c r="J126" s="3"/>
      <c r="K126" s="30" t="str">
        <f>IFERROR(VLOOKUP(J126,メニュー!$K$3:$L$4,2,FALSE),"")</f>
        <v/>
      </c>
      <c r="L126" s="33"/>
      <c r="M126" s="12"/>
      <c r="N126" s="12"/>
      <c r="O126" s="12"/>
      <c r="P126" s="12"/>
      <c r="Q126" s="12"/>
      <c r="R126" s="10" t="str">
        <f>IFERROR(IF(VLOOKUP(Q126,メニュー!$M$3:$N$15,2,FALSE)="","",VLOOKUP(Q126,メニュー!$M$3:$N$15,2,FALSE)),"")</f>
        <v/>
      </c>
      <c r="S126" s="3"/>
      <c r="T126" s="10" t="str">
        <f>IFERROR(VLOOKUP(S126,メニュー!$O$3:$P$4,2,FALSE),"")</f>
        <v/>
      </c>
      <c r="U126" s="12"/>
      <c r="V126" s="12"/>
    </row>
    <row r="127" spans="1:22" x14ac:dyDescent="0.2">
      <c r="A127" s="10" t="str">
        <f t="shared" si="1"/>
        <v/>
      </c>
      <c r="B127" s="3"/>
      <c r="C127" s="10" t="str">
        <f>IFERROR(VLOOKUP(B127,メニュー!$B$3:$C$40,2,FALSE),"")</f>
        <v/>
      </c>
      <c r="D127" s="3"/>
      <c r="E127" s="10" t="str">
        <f>IFERROR(VLOOKUP(D127,メニュー!$D$3:$E$5,2,FALSE),"")</f>
        <v/>
      </c>
      <c r="F127" s="3"/>
      <c r="G127" s="10"/>
      <c r="H127" s="3"/>
      <c r="I127" s="10" t="str">
        <f>IFERROR(IF(F127&lt;&gt;"",VLOOKUP(F127&amp;H127,メニュー!$H$53:$I$67,2,0),IF(AND(F127="",RIGHT(B127,3)="SMS"),VLOOKUP(H127,メニュー!$I$29:$J$29,2,0),IF(AND(F127="",E127=3),VLOOKUP(H127,メニュー!$I$18:$J$18,2,0),VLOOKUP(H127,メニュー!$I$12:$J$12,2,0)))),"")</f>
        <v/>
      </c>
      <c r="J127" s="3"/>
      <c r="K127" s="30" t="str">
        <f>IFERROR(VLOOKUP(J127,メニュー!$K$3:$L$4,2,FALSE),"")</f>
        <v/>
      </c>
      <c r="L127" s="33"/>
      <c r="M127" s="12"/>
      <c r="N127" s="12"/>
      <c r="O127" s="12"/>
      <c r="P127" s="12"/>
      <c r="Q127" s="12"/>
      <c r="R127" s="10" t="str">
        <f>IFERROR(IF(VLOOKUP(Q127,メニュー!$M$3:$N$15,2,FALSE)="","",VLOOKUP(Q127,メニュー!$M$3:$N$15,2,FALSE)),"")</f>
        <v/>
      </c>
      <c r="S127" s="3"/>
      <c r="T127" s="10" t="str">
        <f>IFERROR(VLOOKUP(S127,メニュー!$O$3:$P$4,2,FALSE),"")</f>
        <v/>
      </c>
      <c r="U127" s="12"/>
      <c r="V127" s="12"/>
    </row>
    <row r="128" spans="1:22" x14ac:dyDescent="0.2">
      <c r="A128" s="10" t="str">
        <f t="shared" si="1"/>
        <v/>
      </c>
      <c r="B128" s="3"/>
      <c r="C128" s="10" t="str">
        <f>IFERROR(VLOOKUP(B128,メニュー!$B$3:$C$40,2,FALSE),"")</f>
        <v/>
      </c>
      <c r="D128" s="3"/>
      <c r="E128" s="10" t="str">
        <f>IFERROR(VLOOKUP(D128,メニュー!$D$3:$E$5,2,FALSE),"")</f>
        <v/>
      </c>
      <c r="F128" s="3"/>
      <c r="G128" s="10"/>
      <c r="H128" s="3"/>
      <c r="I128" s="10" t="str">
        <f>IFERROR(IF(F128&lt;&gt;"",VLOOKUP(F128&amp;H128,メニュー!$H$53:$I$67,2,0),IF(AND(F128="",RIGHT(B128,3)="SMS"),VLOOKUP(H128,メニュー!$I$29:$J$29,2,0),IF(AND(F128="",E128=3),VLOOKUP(H128,メニュー!$I$18:$J$18,2,0),VLOOKUP(H128,メニュー!$I$12:$J$12,2,0)))),"")</f>
        <v/>
      </c>
      <c r="J128" s="3"/>
      <c r="K128" s="30" t="str">
        <f>IFERROR(VLOOKUP(J128,メニュー!$K$3:$L$4,2,FALSE),"")</f>
        <v/>
      </c>
      <c r="L128" s="33"/>
      <c r="M128" s="12"/>
      <c r="N128" s="12"/>
      <c r="O128" s="12"/>
      <c r="P128" s="12"/>
      <c r="Q128" s="12"/>
      <c r="R128" s="10" t="str">
        <f>IFERROR(IF(VLOOKUP(Q128,メニュー!$M$3:$N$15,2,FALSE)="","",VLOOKUP(Q128,メニュー!$M$3:$N$15,2,FALSE)),"")</f>
        <v/>
      </c>
      <c r="S128" s="3"/>
      <c r="T128" s="10" t="str">
        <f>IFERROR(VLOOKUP(S128,メニュー!$O$3:$P$4,2,FALSE),"")</f>
        <v/>
      </c>
      <c r="U128" s="12"/>
      <c r="V128" s="12"/>
    </row>
    <row r="129" spans="1:22" x14ac:dyDescent="0.2">
      <c r="A129" s="10" t="str">
        <f t="shared" si="1"/>
        <v/>
      </c>
      <c r="B129" s="3"/>
      <c r="C129" s="10" t="str">
        <f>IFERROR(VLOOKUP(B129,メニュー!$B$3:$C$40,2,FALSE),"")</f>
        <v/>
      </c>
      <c r="D129" s="3"/>
      <c r="E129" s="10" t="str">
        <f>IFERROR(VLOOKUP(D129,メニュー!$D$3:$E$5,2,FALSE),"")</f>
        <v/>
      </c>
      <c r="F129" s="3"/>
      <c r="G129" s="10"/>
      <c r="H129" s="3"/>
      <c r="I129" s="10" t="str">
        <f>IFERROR(IF(F129&lt;&gt;"",VLOOKUP(F129&amp;H129,メニュー!$H$53:$I$67,2,0),IF(AND(F129="",RIGHT(B129,3)="SMS"),VLOOKUP(H129,メニュー!$I$29:$J$29,2,0),IF(AND(F129="",E129=3),VLOOKUP(H129,メニュー!$I$18:$J$18,2,0),VLOOKUP(H129,メニュー!$I$12:$J$12,2,0)))),"")</f>
        <v/>
      </c>
      <c r="J129" s="3"/>
      <c r="K129" s="30" t="str">
        <f>IFERROR(VLOOKUP(J129,メニュー!$K$3:$L$4,2,FALSE),"")</f>
        <v/>
      </c>
      <c r="L129" s="33"/>
      <c r="M129" s="12"/>
      <c r="N129" s="12"/>
      <c r="O129" s="12"/>
      <c r="P129" s="12"/>
      <c r="Q129" s="12"/>
      <c r="R129" s="10" t="str">
        <f>IFERROR(IF(VLOOKUP(Q129,メニュー!$M$3:$N$15,2,FALSE)="","",VLOOKUP(Q129,メニュー!$M$3:$N$15,2,FALSE)),"")</f>
        <v/>
      </c>
      <c r="S129" s="3"/>
      <c r="T129" s="10" t="str">
        <f>IFERROR(VLOOKUP(S129,メニュー!$O$3:$P$4,2,FALSE),"")</f>
        <v/>
      </c>
      <c r="U129" s="12"/>
      <c r="V129" s="12"/>
    </row>
    <row r="130" spans="1:22" x14ac:dyDescent="0.2">
      <c r="A130" s="10" t="str">
        <f t="shared" si="1"/>
        <v/>
      </c>
      <c r="B130" s="3"/>
      <c r="C130" s="10" t="str">
        <f>IFERROR(VLOOKUP(B130,メニュー!$B$3:$C$40,2,FALSE),"")</f>
        <v/>
      </c>
      <c r="D130" s="3"/>
      <c r="E130" s="10" t="str">
        <f>IFERROR(VLOOKUP(D130,メニュー!$D$3:$E$5,2,FALSE),"")</f>
        <v/>
      </c>
      <c r="F130" s="3"/>
      <c r="G130" s="10"/>
      <c r="H130" s="3"/>
      <c r="I130" s="10" t="str">
        <f>IFERROR(IF(F130&lt;&gt;"",VLOOKUP(F130&amp;H130,メニュー!$H$53:$I$67,2,0),IF(AND(F130="",RIGHT(B130,3)="SMS"),VLOOKUP(H130,メニュー!$I$29:$J$29,2,0),IF(AND(F130="",E130=3),VLOOKUP(H130,メニュー!$I$18:$J$18,2,0),VLOOKUP(H130,メニュー!$I$12:$J$12,2,0)))),"")</f>
        <v/>
      </c>
      <c r="J130" s="3"/>
      <c r="K130" s="30" t="str">
        <f>IFERROR(VLOOKUP(J130,メニュー!$K$3:$L$4,2,FALSE),"")</f>
        <v/>
      </c>
      <c r="L130" s="33"/>
      <c r="M130" s="12"/>
      <c r="N130" s="12"/>
      <c r="O130" s="12"/>
      <c r="P130" s="12"/>
      <c r="Q130" s="12"/>
      <c r="R130" s="10" t="str">
        <f>IFERROR(IF(VLOOKUP(Q130,メニュー!$M$3:$N$15,2,FALSE)="","",VLOOKUP(Q130,メニュー!$M$3:$N$15,2,FALSE)),"")</f>
        <v/>
      </c>
      <c r="S130" s="3"/>
      <c r="T130" s="10" t="str">
        <f>IFERROR(VLOOKUP(S130,メニュー!$O$3:$P$4,2,FALSE),"")</f>
        <v/>
      </c>
      <c r="U130" s="12"/>
      <c r="V130" s="12"/>
    </row>
    <row r="131" spans="1:22" x14ac:dyDescent="0.2">
      <c r="A131" s="10" t="str">
        <f t="shared" si="1"/>
        <v/>
      </c>
      <c r="B131" s="3"/>
      <c r="C131" s="10" t="str">
        <f>IFERROR(VLOOKUP(B131,メニュー!$B$3:$C$40,2,FALSE),"")</f>
        <v/>
      </c>
      <c r="D131" s="3"/>
      <c r="E131" s="10" t="str">
        <f>IFERROR(VLOOKUP(D131,メニュー!$D$3:$E$5,2,FALSE),"")</f>
        <v/>
      </c>
      <c r="F131" s="3"/>
      <c r="G131" s="10"/>
      <c r="H131" s="3"/>
      <c r="I131" s="10" t="str">
        <f>IFERROR(IF(F131&lt;&gt;"",VLOOKUP(F131&amp;H131,メニュー!$H$53:$I$67,2,0),IF(AND(F131="",RIGHT(B131,3)="SMS"),VLOOKUP(H131,メニュー!$I$29:$J$29,2,0),IF(AND(F131="",E131=3),VLOOKUP(H131,メニュー!$I$18:$J$18,2,0),VLOOKUP(H131,メニュー!$I$12:$J$12,2,0)))),"")</f>
        <v/>
      </c>
      <c r="J131" s="3"/>
      <c r="K131" s="30" t="str">
        <f>IFERROR(VLOOKUP(J131,メニュー!$K$3:$L$4,2,FALSE),"")</f>
        <v/>
      </c>
      <c r="L131" s="33"/>
      <c r="M131" s="12"/>
      <c r="N131" s="12"/>
      <c r="O131" s="12"/>
      <c r="P131" s="12"/>
      <c r="Q131" s="12"/>
      <c r="R131" s="10" t="str">
        <f>IFERROR(IF(VLOOKUP(Q131,メニュー!$M$3:$N$15,2,FALSE)="","",VLOOKUP(Q131,メニュー!$M$3:$N$15,2,FALSE)),"")</f>
        <v/>
      </c>
      <c r="S131" s="3"/>
      <c r="T131" s="10" t="str">
        <f>IFERROR(VLOOKUP(S131,メニュー!$O$3:$P$4,2,FALSE),"")</f>
        <v/>
      </c>
      <c r="U131" s="12"/>
      <c r="V131" s="12"/>
    </row>
    <row r="132" spans="1:22" x14ac:dyDescent="0.2">
      <c r="A132" s="10" t="str">
        <f t="shared" ref="A132:A195" si="2">IF(B132="","",ROW()-1)</f>
        <v/>
      </c>
      <c r="B132" s="3"/>
      <c r="C132" s="10" t="str">
        <f>IFERROR(VLOOKUP(B132,メニュー!$B$3:$C$40,2,FALSE),"")</f>
        <v/>
      </c>
      <c r="D132" s="3"/>
      <c r="E132" s="10" t="str">
        <f>IFERROR(VLOOKUP(D132,メニュー!$D$3:$E$5,2,FALSE),"")</f>
        <v/>
      </c>
      <c r="F132" s="3"/>
      <c r="G132" s="10"/>
      <c r="H132" s="3"/>
      <c r="I132" s="10" t="str">
        <f>IFERROR(IF(F132&lt;&gt;"",VLOOKUP(F132&amp;H132,メニュー!$H$53:$I$67,2,0),IF(AND(F132="",RIGHT(B132,3)="SMS"),VLOOKUP(H132,メニュー!$I$29:$J$29,2,0),IF(AND(F132="",E132=3),VLOOKUP(H132,メニュー!$I$18:$J$18,2,0),VLOOKUP(H132,メニュー!$I$12:$J$12,2,0)))),"")</f>
        <v/>
      </c>
      <c r="J132" s="3"/>
      <c r="K132" s="30" t="str">
        <f>IFERROR(VLOOKUP(J132,メニュー!$K$3:$L$4,2,FALSE),"")</f>
        <v/>
      </c>
      <c r="L132" s="33"/>
      <c r="M132" s="12"/>
      <c r="N132" s="12"/>
      <c r="O132" s="12"/>
      <c r="P132" s="12"/>
      <c r="Q132" s="12"/>
      <c r="R132" s="10" t="str">
        <f>IFERROR(IF(VLOOKUP(Q132,メニュー!$M$3:$N$15,2,FALSE)="","",VLOOKUP(Q132,メニュー!$M$3:$N$15,2,FALSE)),"")</f>
        <v/>
      </c>
      <c r="S132" s="3"/>
      <c r="T132" s="10" t="str">
        <f>IFERROR(VLOOKUP(S132,メニュー!$O$3:$P$4,2,FALSE),"")</f>
        <v/>
      </c>
      <c r="U132" s="12"/>
      <c r="V132" s="12"/>
    </row>
    <row r="133" spans="1:22" x14ac:dyDescent="0.2">
      <c r="A133" s="10" t="str">
        <f t="shared" si="2"/>
        <v/>
      </c>
      <c r="B133" s="3"/>
      <c r="C133" s="10" t="str">
        <f>IFERROR(VLOOKUP(B133,メニュー!$B$3:$C$40,2,FALSE),"")</f>
        <v/>
      </c>
      <c r="D133" s="3"/>
      <c r="E133" s="10" t="str">
        <f>IFERROR(VLOOKUP(D133,メニュー!$D$3:$E$5,2,FALSE),"")</f>
        <v/>
      </c>
      <c r="F133" s="3"/>
      <c r="G133" s="10"/>
      <c r="H133" s="3"/>
      <c r="I133" s="10" t="str">
        <f>IFERROR(IF(F133&lt;&gt;"",VLOOKUP(F133&amp;H133,メニュー!$H$53:$I$67,2,0),IF(AND(F133="",RIGHT(B133,3)="SMS"),VLOOKUP(H133,メニュー!$I$29:$J$29,2,0),IF(AND(F133="",E133=3),VLOOKUP(H133,メニュー!$I$18:$J$18,2,0),VLOOKUP(H133,メニュー!$I$12:$J$12,2,0)))),"")</f>
        <v/>
      </c>
      <c r="J133" s="3"/>
      <c r="K133" s="30" t="str">
        <f>IFERROR(VLOOKUP(J133,メニュー!$K$3:$L$4,2,FALSE),"")</f>
        <v/>
      </c>
      <c r="L133" s="33"/>
      <c r="M133" s="12"/>
      <c r="N133" s="12"/>
      <c r="O133" s="12"/>
      <c r="P133" s="12"/>
      <c r="Q133" s="12"/>
      <c r="R133" s="10" t="str">
        <f>IFERROR(IF(VLOOKUP(Q133,メニュー!$M$3:$N$15,2,FALSE)="","",VLOOKUP(Q133,メニュー!$M$3:$N$15,2,FALSE)),"")</f>
        <v/>
      </c>
      <c r="S133" s="3"/>
      <c r="T133" s="10" t="str">
        <f>IFERROR(VLOOKUP(S133,メニュー!$O$3:$P$4,2,FALSE),"")</f>
        <v/>
      </c>
      <c r="U133" s="12"/>
      <c r="V133" s="12"/>
    </row>
    <row r="134" spans="1:22" x14ac:dyDescent="0.2">
      <c r="A134" s="10" t="str">
        <f t="shared" si="2"/>
        <v/>
      </c>
      <c r="B134" s="3"/>
      <c r="C134" s="10" t="str">
        <f>IFERROR(VLOOKUP(B134,メニュー!$B$3:$C$40,2,FALSE),"")</f>
        <v/>
      </c>
      <c r="D134" s="3"/>
      <c r="E134" s="10" t="str">
        <f>IFERROR(VLOOKUP(D134,メニュー!$D$3:$E$5,2,FALSE),"")</f>
        <v/>
      </c>
      <c r="F134" s="3"/>
      <c r="G134" s="10"/>
      <c r="H134" s="3"/>
      <c r="I134" s="10" t="str">
        <f>IFERROR(IF(F134&lt;&gt;"",VLOOKUP(F134&amp;H134,メニュー!$H$53:$I$67,2,0),IF(AND(F134="",RIGHT(B134,3)="SMS"),VLOOKUP(H134,メニュー!$I$29:$J$29,2,0),IF(AND(F134="",E134=3),VLOOKUP(H134,メニュー!$I$18:$J$18,2,0),VLOOKUP(H134,メニュー!$I$12:$J$12,2,0)))),"")</f>
        <v/>
      </c>
      <c r="J134" s="3"/>
      <c r="K134" s="30" t="str">
        <f>IFERROR(VLOOKUP(J134,メニュー!$K$3:$L$4,2,FALSE),"")</f>
        <v/>
      </c>
      <c r="L134" s="33"/>
      <c r="M134" s="12"/>
      <c r="N134" s="12"/>
      <c r="O134" s="12"/>
      <c r="P134" s="12"/>
      <c r="Q134" s="12"/>
      <c r="R134" s="10" t="str">
        <f>IFERROR(IF(VLOOKUP(Q134,メニュー!$M$3:$N$15,2,FALSE)="","",VLOOKUP(Q134,メニュー!$M$3:$N$15,2,FALSE)),"")</f>
        <v/>
      </c>
      <c r="S134" s="3"/>
      <c r="T134" s="10" t="str">
        <f>IFERROR(VLOOKUP(S134,メニュー!$O$3:$P$4,2,FALSE),"")</f>
        <v/>
      </c>
      <c r="U134" s="12"/>
      <c r="V134" s="12"/>
    </row>
    <row r="135" spans="1:22" x14ac:dyDescent="0.2">
      <c r="A135" s="10" t="str">
        <f t="shared" si="2"/>
        <v/>
      </c>
      <c r="B135" s="3"/>
      <c r="C135" s="10" t="str">
        <f>IFERROR(VLOOKUP(B135,メニュー!$B$3:$C$40,2,FALSE),"")</f>
        <v/>
      </c>
      <c r="D135" s="3"/>
      <c r="E135" s="10" t="str">
        <f>IFERROR(VLOOKUP(D135,メニュー!$D$3:$E$5,2,FALSE),"")</f>
        <v/>
      </c>
      <c r="F135" s="3"/>
      <c r="G135" s="10"/>
      <c r="H135" s="3"/>
      <c r="I135" s="10" t="str">
        <f>IFERROR(IF(F135&lt;&gt;"",VLOOKUP(F135&amp;H135,メニュー!$H$53:$I$67,2,0),IF(AND(F135="",RIGHT(B135,3)="SMS"),VLOOKUP(H135,メニュー!$I$29:$J$29,2,0),IF(AND(F135="",E135=3),VLOOKUP(H135,メニュー!$I$18:$J$18,2,0),VLOOKUP(H135,メニュー!$I$12:$J$12,2,0)))),"")</f>
        <v/>
      </c>
      <c r="J135" s="3"/>
      <c r="K135" s="30" t="str">
        <f>IFERROR(VLOOKUP(J135,メニュー!$K$3:$L$4,2,FALSE),"")</f>
        <v/>
      </c>
      <c r="L135" s="33"/>
      <c r="M135" s="12"/>
      <c r="N135" s="12"/>
      <c r="O135" s="12"/>
      <c r="P135" s="12"/>
      <c r="Q135" s="12"/>
      <c r="R135" s="10" t="str">
        <f>IFERROR(IF(VLOOKUP(Q135,メニュー!$M$3:$N$15,2,FALSE)="","",VLOOKUP(Q135,メニュー!$M$3:$N$15,2,FALSE)),"")</f>
        <v/>
      </c>
      <c r="S135" s="3"/>
      <c r="T135" s="10" t="str">
        <f>IFERROR(VLOOKUP(S135,メニュー!$O$3:$P$4,2,FALSE),"")</f>
        <v/>
      </c>
      <c r="U135" s="12"/>
      <c r="V135" s="12"/>
    </row>
    <row r="136" spans="1:22" x14ac:dyDescent="0.2">
      <c r="A136" s="10" t="str">
        <f t="shared" si="2"/>
        <v/>
      </c>
      <c r="B136" s="3"/>
      <c r="C136" s="10" t="str">
        <f>IFERROR(VLOOKUP(B136,メニュー!$B$3:$C$40,2,FALSE),"")</f>
        <v/>
      </c>
      <c r="D136" s="3"/>
      <c r="E136" s="10" t="str">
        <f>IFERROR(VLOOKUP(D136,メニュー!$D$3:$E$5,2,FALSE),"")</f>
        <v/>
      </c>
      <c r="F136" s="3"/>
      <c r="G136" s="10"/>
      <c r="H136" s="3"/>
      <c r="I136" s="10" t="str">
        <f>IFERROR(IF(F136&lt;&gt;"",VLOOKUP(F136&amp;H136,メニュー!$H$53:$I$67,2,0),IF(AND(F136="",RIGHT(B136,3)="SMS"),VLOOKUP(H136,メニュー!$I$29:$J$29,2,0),IF(AND(F136="",E136=3),VLOOKUP(H136,メニュー!$I$18:$J$18,2,0),VLOOKUP(H136,メニュー!$I$12:$J$12,2,0)))),"")</f>
        <v/>
      </c>
      <c r="J136" s="3"/>
      <c r="K136" s="30" t="str">
        <f>IFERROR(VLOOKUP(J136,メニュー!$K$3:$L$4,2,FALSE),"")</f>
        <v/>
      </c>
      <c r="L136" s="33"/>
      <c r="M136" s="12"/>
      <c r="N136" s="12"/>
      <c r="O136" s="12"/>
      <c r="P136" s="12"/>
      <c r="Q136" s="12"/>
      <c r="R136" s="10" t="str">
        <f>IFERROR(IF(VLOOKUP(Q136,メニュー!$M$3:$N$15,2,FALSE)="","",VLOOKUP(Q136,メニュー!$M$3:$N$15,2,FALSE)),"")</f>
        <v/>
      </c>
      <c r="S136" s="3"/>
      <c r="T136" s="10" t="str">
        <f>IFERROR(VLOOKUP(S136,メニュー!$O$3:$P$4,2,FALSE),"")</f>
        <v/>
      </c>
      <c r="U136" s="12"/>
      <c r="V136" s="12"/>
    </row>
    <row r="137" spans="1:22" x14ac:dyDescent="0.2">
      <c r="A137" s="10" t="str">
        <f t="shared" si="2"/>
        <v/>
      </c>
      <c r="B137" s="3"/>
      <c r="C137" s="10" t="str">
        <f>IFERROR(VLOOKUP(B137,メニュー!$B$3:$C$40,2,FALSE),"")</f>
        <v/>
      </c>
      <c r="D137" s="3"/>
      <c r="E137" s="10" t="str">
        <f>IFERROR(VLOOKUP(D137,メニュー!$D$3:$E$5,2,FALSE),"")</f>
        <v/>
      </c>
      <c r="F137" s="3"/>
      <c r="G137" s="10"/>
      <c r="H137" s="3"/>
      <c r="I137" s="10" t="str">
        <f>IFERROR(IF(F137&lt;&gt;"",VLOOKUP(F137&amp;H137,メニュー!$H$53:$I$67,2,0),IF(AND(F137="",RIGHT(B137,3)="SMS"),VLOOKUP(H137,メニュー!$I$29:$J$29,2,0),IF(AND(F137="",E137=3),VLOOKUP(H137,メニュー!$I$18:$J$18,2,0),VLOOKUP(H137,メニュー!$I$12:$J$12,2,0)))),"")</f>
        <v/>
      </c>
      <c r="J137" s="3"/>
      <c r="K137" s="30" t="str">
        <f>IFERROR(VLOOKUP(J137,メニュー!$K$3:$L$4,2,FALSE),"")</f>
        <v/>
      </c>
      <c r="L137" s="33"/>
      <c r="M137" s="12"/>
      <c r="N137" s="12"/>
      <c r="O137" s="12"/>
      <c r="P137" s="12"/>
      <c r="Q137" s="12"/>
      <c r="R137" s="10" t="str">
        <f>IFERROR(IF(VLOOKUP(Q137,メニュー!$M$3:$N$15,2,FALSE)="","",VLOOKUP(Q137,メニュー!$M$3:$N$15,2,FALSE)),"")</f>
        <v/>
      </c>
      <c r="S137" s="3"/>
      <c r="T137" s="10" t="str">
        <f>IFERROR(VLOOKUP(S137,メニュー!$O$3:$P$4,2,FALSE),"")</f>
        <v/>
      </c>
      <c r="U137" s="12"/>
      <c r="V137" s="12"/>
    </row>
    <row r="138" spans="1:22" x14ac:dyDescent="0.2">
      <c r="A138" s="10" t="str">
        <f t="shared" si="2"/>
        <v/>
      </c>
      <c r="B138" s="3"/>
      <c r="C138" s="10" t="str">
        <f>IFERROR(VLOOKUP(B138,メニュー!$B$3:$C$40,2,FALSE),"")</f>
        <v/>
      </c>
      <c r="D138" s="3"/>
      <c r="E138" s="10" t="str">
        <f>IFERROR(VLOOKUP(D138,メニュー!$D$3:$E$5,2,FALSE),"")</f>
        <v/>
      </c>
      <c r="F138" s="3"/>
      <c r="G138" s="10"/>
      <c r="H138" s="3"/>
      <c r="I138" s="10" t="str">
        <f>IFERROR(IF(F138&lt;&gt;"",VLOOKUP(F138&amp;H138,メニュー!$H$53:$I$67,2,0),IF(AND(F138="",RIGHT(B138,3)="SMS"),VLOOKUP(H138,メニュー!$I$29:$J$29,2,0),IF(AND(F138="",E138=3),VLOOKUP(H138,メニュー!$I$18:$J$18,2,0),VLOOKUP(H138,メニュー!$I$12:$J$12,2,0)))),"")</f>
        <v/>
      </c>
      <c r="J138" s="3"/>
      <c r="K138" s="30" t="str">
        <f>IFERROR(VLOOKUP(J138,メニュー!$K$3:$L$4,2,FALSE),"")</f>
        <v/>
      </c>
      <c r="L138" s="33"/>
      <c r="M138" s="12"/>
      <c r="N138" s="12"/>
      <c r="O138" s="12"/>
      <c r="P138" s="12"/>
      <c r="Q138" s="12"/>
      <c r="R138" s="10" t="str">
        <f>IFERROR(IF(VLOOKUP(Q138,メニュー!$M$3:$N$15,2,FALSE)="","",VLOOKUP(Q138,メニュー!$M$3:$N$15,2,FALSE)),"")</f>
        <v/>
      </c>
      <c r="S138" s="3"/>
      <c r="T138" s="10" t="str">
        <f>IFERROR(VLOOKUP(S138,メニュー!$O$3:$P$4,2,FALSE),"")</f>
        <v/>
      </c>
      <c r="U138" s="12"/>
      <c r="V138" s="12"/>
    </row>
    <row r="139" spans="1:22" x14ac:dyDescent="0.2">
      <c r="A139" s="10" t="str">
        <f t="shared" si="2"/>
        <v/>
      </c>
      <c r="B139" s="3"/>
      <c r="C139" s="10" t="str">
        <f>IFERROR(VLOOKUP(B139,メニュー!$B$3:$C$40,2,FALSE),"")</f>
        <v/>
      </c>
      <c r="D139" s="3"/>
      <c r="E139" s="10" t="str">
        <f>IFERROR(VLOOKUP(D139,メニュー!$D$3:$E$5,2,FALSE),"")</f>
        <v/>
      </c>
      <c r="F139" s="3"/>
      <c r="G139" s="10"/>
      <c r="H139" s="3"/>
      <c r="I139" s="10" t="str">
        <f>IFERROR(IF(F139&lt;&gt;"",VLOOKUP(F139&amp;H139,メニュー!$H$53:$I$67,2,0),IF(AND(F139="",RIGHT(B139,3)="SMS"),VLOOKUP(H139,メニュー!$I$29:$J$29,2,0),IF(AND(F139="",E139=3),VLOOKUP(H139,メニュー!$I$18:$J$18,2,0),VLOOKUP(H139,メニュー!$I$12:$J$12,2,0)))),"")</f>
        <v/>
      </c>
      <c r="J139" s="3"/>
      <c r="K139" s="30" t="str">
        <f>IFERROR(VLOOKUP(J139,メニュー!$K$3:$L$4,2,FALSE),"")</f>
        <v/>
      </c>
      <c r="L139" s="33"/>
      <c r="M139" s="12"/>
      <c r="N139" s="12"/>
      <c r="O139" s="12"/>
      <c r="P139" s="12"/>
      <c r="Q139" s="12"/>
      <c r="R139" s="10" t="str">
        <f>IFERROR(IF(VLOOKUP(Q139,メニュー!$M$3:$N$15,2,FALSE)="","",VLOOKUP(Q139,メニュー!$M$3:$N$15,2,FALSE)),"")</f>
        <v/>
      </c>
      <c r="S139" s="3"/>
      <c r="T139" s="10" t="str">
        <f>IFERROR(VLOOKUP(S139,メニュー!$O$3:$P$4,2,FALSE),"")</f>
        <v/>
      </c>
      <c r="U139" s="12"/>
      <c r="V139" s="12"/>
    </row>
    <row r="140" spans="1:22" x14ac:dyDescent="0.2">
      <c r="A140" s="10" t="str">
        <f t="shared" si="2"/>
        <v/>
      </c>
      <c r="B140" s="3"/>
      <c r="C140" s="10" t="str">
        <f>IFERROR(VLOOKUP(B140,メニュー!$B$3:$C$40,2,FALSE),"")</f>
        <v/>
      </c>
      <c r="D140" s="3"/>
      <c r="E140" s="10" t="str">
        <f>IFERROR(VLOOKUP(D140,メニュー!$D$3:$E$5,2,FALSE),"")</f>
        <v/>
      </c>
      <c r="F140" s="3"/>
      <c r="G140" s="10"/>
      <c r="H140" s="3"/>
      <c r="I140" s="10" t="str">
        <f>IFERROR(IF(F140&lt;&gt;"",VLOOKUP(F140&amp;H140,メニュー!$H$53:$I$67,2,0),IF(AND(F140="",RIGHT(B140,3)="SMS"),VLOOKUP(H140,メニュー!$I$29:$J$29,2,0),IF(AND(F140="",E140=3),VLOOKUP(H140,メニュー!$I$18:$J$18,2,0),VLOOKUP(H140,メニュー!$I$12:$J$12,2,0)))),"")</f>
        <v/>
      </c>
      <c r="J140" s="3"/>
      <c r="K140" s="30" t="str">
        <f>IFERROR(VLOOKUP(J140,メニュー!$K$3:$L$4,2,FALSE),"")</f>
        <v/>
      </c>
      <c r="L140" s="33"/>
      <c r="M140" s="12"/>
      <c r="N140" s="12"/>
      <c r="O140" s="12"/>
      <c r="P140" s="12"/>
      <c r="Q140" s="12"/>
      <c r="R140" s="10" t="str">
        <f>IFERROR(IF(VLOOKUP(Q140,メニュー!$M$3:$N$15,2,FALSE)="","",VLOOKUP(Q140,メニュー!$M$3:$N$15,2,FALSE)),"")</f>
        <v/>
      </c>
      <c r="S140" s="3"/>
      <c r="T140" s="10" t="str">
        <f>IFERROR(VLOOKUP(S140,メニュー!$O$3:$P$4,2,FALSE),"")</f>
        <v/>
      </c>
      <c r="U140" s="12"/>
      <c r="V140" s="12"/>
    </row>
    <row r="141" spans="1:22" x14ac:dyDescent="0.2">
      <c r="A141" s="10" t="str">
        <f t="shared" si="2"/>
        <v/>
      </c>
      <c r="B141" s="3"/>
      <c r="C141" s="10" t="str">
        <f>IFERROR(VLOOKUP(B141,メニュー!$B$3:$C$40,2,FALSE),"")</f>
        <v/>
      </c>
      <c r="D141" s="3"/>
      <c r="E141" s="10" t="str">
        <f>IFERROR(VLOOKUP(D141,メニュー!$D$3:$E$5,2,FALSE),"")</f>
        <v/>
      </c>
      <c r="F141" s="3"/>
      <c r="G141" s="10"/>
      <c r="H141" s="3"/>
      <c r="I141" s="10" t="str">
        <f>IFERROR(IF(F141&lt;&gt;"",VLOOKUP(F141&amp;H141,メニュー!$H$53:$I$67,2,0),IF(AND(F141="",RIGHT(B141,3)="SMS"),VLOOKUP(H141,メニュー!$I$29:$J$29,2,0),IF(AND(F141="",E141=3),VLOOKUP(H141,メニュー!$I$18:$J$18,2,0),VLOOKUP(H141,メニュー!$I$12:$J$12,2,0)))),"")</f>
        <v/>
      </c>
      <c r="J141" s="3"/>
      <c r="K141" s="30" t="str">
        <f>IFERROR(VLOOKUP(J141,メニュー!$K$3:$L$4,2,FALSE),"")</f>
        <v/>
      </c>
      <c r="L141" s="33"/>
      <c r="M141" s="12"/>
      <c r="N141" s="12"/>
      <c r="O141" s="12"/>
      <c r="P141" s="12"/>
      <c r="Q141" s="12"/>
      <c r="R141" s="10" t="str">
        <f>IFERROR(IF(VLOOKUP(Q141,メニュー!$M$3:$N$15,2,FALSE)="","",VLOOKUP(Q141,メニュー!$M$3:$N$15,2,FALSE)),"")</f>
        <v/>
      </c>
      <c r="S141" s="3"/>
      <c r="T141" s="10" t="str">
        <f>IFERROR(VLOOKUP(S141,メニュー!$O$3:$P$4,2,FALSE),"")</f>
        <v/>
      </c>
      <c r="U141" s="12"/>
      <c r="V141" s="12"/>
    </row>
    <row r="142" spans="1:22" x14ac:dyDescent="0.2">
      <c r="A142" s="10" t="str">
        <f t="shared" si="2"/>
        <v/>
      </c>
      <c r="B142" s="3"/>
      <c r="C142" s="10" t="str">
        <f>IFERROR(VLOOKUP(B142,メニュー!$B$3:$C$40,2,FALSE),"")</f>
        <v/>
      </c>
      <c r="D142" s="3"/>
      <c r="E142" s="10" t="str">
        <f>IFERROR(VLOOKUP(D142,メニュー!$D$3:$E$5,2,FALSE),"")</f>
        <v/>
      </c>
      <c r="F142" s="3"/>
      <c r="G142" s="10"/>
      <c r="H142" s="3"/>
      <c r="I142" s="10" t="str">
        <f>IFERROR(IF(F142&lt;&gt;"",VLOOKUP(F142&amp;H142,メニュー!$H$53:$I$67,2,0),IF(AND(F142="",RIGHT(B142,3)="SMS"),VLOOKUP(H142,メニュー!$I$29:$J$29,2,0),IF(AND(F142="",E142=3),VLOOKUP(H142,メニュー!$I$18:$J$18,2,0),VLOOKUP(H142,メニュー!$I$12:$J$12,2,0)))),"")</f>
        <v/>
      </c>
      <c r="J142" s="3"/>
      <c r="K142" s="30" t="str">
        <f>IFERROR(VLOOKUP(J142,メニュー!$K$3:$L$4,2,FALSE),"")</f>
        <v/>
      </c>
      <c r="L142" s="33"/>
      <c r="M142" s="12"/>
      <c r="N142" s="12"/>
      <c r="O142" s="12"/>
      <c r="P142" s="12"/>
      <c r="Q142" s="12"/>
      <c r="R142" s="10" t="str">
        <f>IFERROR(IF(VLOOKUP(Q142,メニュー!$M$3:$N$15,2,FALSE)="","",VLOOKUP(Q142,メニュー!$M$3:$N$15,2,FALSE)),"")</f>
        <v/>
      </c>
      <c r="S142" s="3"/>
      <c r="T142" s="10" t="str">
        <f>IFERROR(VLOOKUP(S142,メニュー!$O$3:$P$4,2,FALSE),"")</f>
        <v/>
      </c>
      <c r="U142" s="12"/>
      <c r="V142" s="12"/>
    </row>
    <row r="143" spans="1:22" x14ac:dyDescent="0.2">
      <c r="A143" s="10" t="str">
        <f t="shared" si="2"/>
        <v/>
      </c>
      <c r="B143" s="3"/>
      <c r="C143" s="10" t="str">
        <f>IFERROR(VLOOKUP(B143,メニュー!$B$3:$C$40,2,FALSE),"")</f>
        <v/>
      </c>
      <c r="D143" s="3"/>
      <c r="E143" s="10" t="str">
        <f>IFERROR(VLOOKUP(D143,メニュー!$D$3:$E$5,2,FALSE),"")</f>
        <v/>
      </c>
      <c r="F143" s="3"/>
      <c r="G143" s="10"/>
      <c r="H143" s="3"/>
      <c r="I143" s="10" t="str">
        <f>IFERROR(IF(F143&lt;&gt;"",VLOOKUP(F143&amp;H143,メニュー!$H$53:$I$67,2,0),IF(AND(F143="",RIGHT(B143,3)="SMS"),VLOOKUP(H143,メニュー!$I$29:$J$29,2,0),IF(AND(F143="",E143=3),VLOOKUP(H143,メニュー!$I$18:$J$18,2,0),VLOOKUP(H143,メニュー!$I$12:$J$12,2,0)))),"")</f>
        <v/>
      </c>
      <c r="J143" s="3"/>
      <c r="K143" s="30" t="str">
        <f>IFERROR(VLOOKUP(J143,メニュー!$K$3:$L$4,2,FALSE),"")</f>
        <v/>
      </c>
      <c r="L143" s="33"/>
      <c r="M143" s="12"/>
      <c r="N143" s="12"/>
      <c r="O143" s="12"/>
      <c r="P143" s="12"/>
      <c r="Q143" s="12"/>
      <c r="R143" s="10" t="str">
        <f>IFERROR(IF(VLOOKUP(Q143,メニュー!$M$3:$N$15,2,FALSE)="","",VLOOKUP(Q143,メニュー!$M$3:$N$15,2,FALSE)),"")</f>
        <v/>
      </c>
      <c r="S143" s="3"/>
      <c r="T143" s="10" t="str">
        <f>IFERROR(VLOOKUP(S143,メニュー!$O$3:$P$4,2,FALSE),"")</f>
        <v/>
      </c>
      <c r="U143" s="12"/>
      <c r="V143" s="12"/>
    </row>
    <row r="144" spans="1:22" x14ac:dyDescent="0.2">
      <c r="A144" s="10" t="str">
        <f t="shared" si="2"/>
        <v/>
      </c>
      <c r="B144" s="3"/>
      <c r="C144" s="10" t="str">
        <f>IFERROR(VLOOKUP(B144,メニュー!$B$3:$C$40,2,FALSE),"")</f>
        <v/>
      </c>
      <c r="D144" s="3"/>
      <c r="E144" s="10" t="str">
        <f>IFERROR(VLOOKUP(D144,メニュー!$D$3:$E$5,2,FALSE),"")</f>
        <v/>
      </c>
      <c r="F144" s="3"/>
      <c r="G144" s="10"/>
      <c r="H144" s="3"/>
      <c r="I144" s="10" t="str">
        <f>IFERROR(IF(F144&lt;&gt;"",VLOOKUP(F144&amp;H144,メニュー!$H$53:$I$67,2,0),IF(AND(F144="",RIGHT(B144,3)="SMS"),VLOOKUP(H144,メニュー!$I$29:$J$29,2,0),IF(AND(F144="",E144=3),VLOOKUP(H144,メニュー!$I$18:$J$18,2,0),VLOOKUP(H144,メニュー!$I$12:$J$12,2,0)))),"")</f>
        <v/>
      </c>
      <c r="J144" s="3"/>
      <c r="K144" s="30" t="str">
        <f>IFERROR(VLOOKUP(J144,メニュー!$K$3:$L$4,2,FALSE),"")</f>
        <v/>
      </c>
      <c r="L144" s="33"/>
      <c r="M144" s="12"/>
      <c r="N144" s="12"/>
      <c r="O144" s="12"/>
      <c r="P144" s="12"/>
      <c r="Q144" s="12"/>
      <c r="R144" s="10" t="str">
        <f>IFERROR(IF(VLOOKUP(Q144,メニュー!$M$3:$N$15,2,FALSE)="","",VLOOKUP(Q144,メニュー!$M$3:$N$15,2,FALSE)),"")</f>
        <v/>
      </c>
      <c r="S144" s="3"/>
      <c r="T144" s="10" t="str">
        <f>IFERROR(VLOOKUP(S144,メニュー!$O$3:$P$4,2,FALSE),"")</f>
        <v/>
      </c>
      <c r="U144" s="12"/>
      <c r="V144" s="12"/>
    </row>
    <row r="145" spans="1:22" x14ac:dyDescent="0.2">
      <c r="A145" s="10" t="str">
        <f t="shared" si="2"/>
        <v/>
      </c>
      <c r="B145" s="3"/>
      <c r="C145" s="10" t="str">
        <f>IFERROR(VLOOKUP(B145,メニュー!$B$3:$C$40,2,FALSE),"")</f>
        <v/>
      </c>
      <c r="D145" s="3"/>
      <c r="E145" s="10" t="str">
        <f>IFERROR(VLOOKUP(D145,メニュー!$D$3:$E$5,2,FALSE),"")</f>
        <v/>
      </c>
      <c r="F145" s="3"/>
      <c r="G145" s="10"/>
      <c r="H145" s="3"/>
      <c r="I145" s="10" t="str">
        <f>IFERROR(IF(F145&lt;&gt;"",VLOOKUP(F145&amp;H145,メニュー!$H$53:$I$67,2,0),IF(AND(F145="",RIGHT(B145,3)="SMS"),VLOOKUP(H145,メニュー!$I$29:$J$29,2,0),IF(AND(F145="",E145=3),VLOOKUP(H145,メニュー!$I$18:$J$18,2,0),VLOOKUP(H145,メニュー!$I$12:$J$12,2,0)))),"")</f>
        <v/>
      </c>
      <c r="J145" s="3"/>
      <c r="K145" s="30" t="str">
        <f>IFERROR(VLOOKUP(J145,メニュー!$K$3:$L$4,2,FALSE),"")</f>
        <v/>
      </c>
      <c r="L145" s="33"/>
      <c r="M145" s="12"/>
      <c r="N145" s="12"/>
      <c r="O145" s="12"/>
      <c r="P145" s="12"/>
      <c r="Q145" s="12"/>
      <c r="R145" s="10" t="str">
        <f>IFERROR(IF(VLOOKUP(Q145,メニュー!$M$3:$N$15,2,FALSE)="","",VLOOKUP(Q145,メニュー!$M$3:$N$15,2,FALSE)),"")</f>
        <v/>
      </c>
      <c r="S145" s="3"/>
      <c r="T145" s="10" t="str">
        <f>IFERROR(VLOOKUP(S145,メニュー!$O$3:$P$4,2,FALSE),"")</f>
        <v/>
      </c>
      <c r="U145" s="12"/>
      <c r="V145" s="12"/>
    </row>
    <row r="146" spans="1:22" x14ac:dyDescent="0.2">
      <c r="A146" s="10" t="str">
        <f t="shared" si="2"/>
        <v/>
      </c>
      <c r="B146" s="3"/>
      <c r="C146" s="10" t="str">
        <f>IFERROR(VLOOKUP(B146,メニュー!$B$3:$C$40,2,FALSE),"")</f>
        <v/>
      </c>
      <c r="D146" s="3"/>
      <c r="E146" s="10" t="str">
        <f>IFERROR(VLOOKUP(D146,メニュー!$D$3:$E$5,2,FALSE),"")</f>
        <v/>
      </c>
      <c r="F146" s="3"/>
      <c r="G146" s="10"/>
      <c r="H146" s="3"/>
      <c r="I146" s="10" t="str">
        <f>IFERROR(IF(F146&lt;&gt;"",VLOOKUP(F146&amp;H146,メニュー!$H$53:$I$67,2,0),IF(AND(F146="",RIGHT(B146,3)="SMS"),VLOOKUP(H146,メニュー!$I$29:$J$29,2,0),IF(AND(F146="",E146=3),VLOOKUP(H146,メニュー!$I$18:$J$18,2,0),VLOOKUP(H146,メニュー!$I$12:$J$12,2,0)))),"")</f>
        <v/>
      </c>
      <c r="J146" s="3"/>
      <c r="K146" s="30" t="str">
        <f>IFERROR(VLOOKUP(J146,メニュー!$K$3:$L$4,2,FALSE),"")</f>
        <v/>
      </c>
      <c r="L146" s="33"/>
      <c r="M146" s="12"/>
      <c r="N146" s="12"/>
      <c r="O146" s="12"/>
      <c r="P146" s="12"/>
      <c r="Q146" s="12"/>
      <c r="R146" s="10" t="str">
        <f>IFERROR(IF(VLOOKUP(Q146,メニュー!$M$3:$N$15,2,FALSE)="","",VLOOKUP(Q146,メニュー!$M$3:$N$15,2,FALSE)),"")</f>
        <v/>
      </c>
      <c r="S146" s="3"/>
      <c r="T146" s="10" t="str">
        <f>IFERROR(VLOOKUP(S146,メニュー!$O$3:$P$4,2,FALSE),"")</f>
        <v/>
      </c>
      <c r="U146" s="12"/>
      <c r="V146" s="12"/>
    </row>
    <row r="147" spans="1:22" x14ac:dyDescent="0.2">
      <c r="A147" s="10" t="str">
        <f t="shared" si="2"/>
        <v/>
      </c>
      <c r="B147" s="3"/>
      <c r="C147" s="10" t="str">
        <f>IFERROR(VLOOKUP(B147,メニュー!$B$3:$C$40,2,FALSE),"")</f>
        <v/>
      </c>
      <c r="D147" s="3"/>
      <c r="E147" s="10" t="str">
        <f>IFERROR(VLOOKUP(D147,メニュー!$D$3:$E$5,2,FALSE),"")</f>
        <v/>
      </c>
      <c r="F147" s="3"/>
      <c r="G147" s="10"/>
      <c r="H147" s="3"/>
      <c r="I147" s="10" t="str">
        <f>IFERROR(IF(F147&lt;&gt;"",VLOOKUP(F147&amp;H147,メニュー!$H$53:$I$67,2,0),IF(AND(F147="",RIGHT(B147,3)="SMS"),VLOOKUP(H147,メニュー!$I$29:$J$29,2,0),IF(AND(F147="",E147=3),VLOOKUP(H147,メニュー!$I$18:$J$18,2,0),VLOOKUP(H147,メニュー!$I$12:$J$12,2,0)))),"")</f>
        <v/>
      </c>
      <c r="J147" s="3"/>
      <c r="K147" s="30" t="str">
        <f>IFERROR(VLOOKUP(J147,メニュー!$K$3:$L$4,2,FALSE),"")</f>
        <v/>
      </c>
      <c r="L147" s="33"/>
      <c r="M147" s="12"/>
      <c r="N147" s="12"/>
      <c r="O147" s="12"/>
      <c r="P147" s="12"/>
      <c r="Q147" s="12"/>
      <c r="R147" s="10" t="str">
        <f>IFERROR(IF(VLOOKUP(Q147,メニュー!$M$3:$N$15,2,FALSE)="","",VLOOKUP(Q147,メニュー!$M$3:$N$15,2,FALSE)),"")</f>
        <v/>
      </c>
      <c r="S147" s="3"/>
      <c r="T147" s="10" t="str">
        <f>IFERROR(VLOOKUP(S147,メニュー!$O$3:$P$4,2,FALSE),"")</f>
        <v/>
      </c>
      <c r="U147" s="12"/>
      <c r="V147" s="12"/>
    </row>
    <row r="148" spans="1:22" x14ac:dyDescent="0.2">
      <c r="A148" s="10" t="str">
        <f t="shared" si="2"/>
        <v/>
      </c>
      <c r="B148" s="3"/>
      <c r="C148" s="10" t="str">
        <f>IFERROR(VLOOKUP(B148,メニュー!$B$3:$C$40,2,FALSE),"")</f>
        <v/>
      </c>
      <c r="D148" s="3"/>
      <c r="E148" s="10" t="str">
        <f>IFERROR(VLOOKUP(D148,メニュー!$D$3:$E$5,2,FALSE),"")</f>
        <v/>
      </c>
      <c r="F148" s="3"/>
      <c r="G148" s="10"/>
      <c r="H148" s="3"/>
      <c r="I148" s="10" t="str">
        <f>IFERROR(IF(F148&lt;&gt;"",VLOOKUP(F148&amp;H148,メニュー!$H$53:$I$67,2,0),IF(AND(F148="",RIGHT(B148,3)="SMS"),VLOOKUP(H148,メニュー!$I$29:$J$29,2,0),IF(AND(F148="",E148=3),VLOOKUP(H148,メニュー!$I$18:$J$18,2,0),VLOOKUP(H148,メニュー!$I$12:$J$12,2,0)))),"")</f>
        <v/>
      </c>
      <c r="J148" s="3"/>
      <c r="K148" s="30" t="str">
        <f>IFERROR(VLOOKUP(J148,メニュー!$K$3:$L$4,2,FALSE),"")</f>
        <v/>
      </c>
      <c r="L148" s="33"/>
      <c r="M148" s="12"/>
      <c r="N148" s="12"/>
      <c r="O148" s="12"/>
      <c r="P148" s="12"/>
      <c r="Q148" s="12"/>
      <c r="R148" s="10" t="str">
        <f>IFERROR(IF(VLOOKUP(Q148,メニュー!$M$3:$N$15,2,FALSE)="","",VLOOKUP(Q148,メニュー!$M$3:$N$15,2,FALSE)),"")</f>
        <v/>
      </c>
      <c r="S148" s="3"/>
      <c r="T148" s="10" t="str">
        <f>IFERROR(VLOOKUP(S148,メニュー!$O$3:$P$4,2,FALSE),"")</f>
        <v/>
      </c>
      <c r="U148" s="12"/>
      <c r="V148" s="12"/>
    </row>
    <row r="149" spans="1:22" x14ac:dyDescent="0.2">
      <c r="A149" s="10" t="str">
        <f t="shared" si="2"/>
        <v/>
      </c>
      <c r="B149" s="3"/>
      <c r="C149" s="10" t="str">
        <f>IFERROR(VLOOKUP(B149,メニュー!$B$3:$C$40,2,FALSE),"")</f>
        <v/>
      </c>
      <c r="D149" s="3"/>
      <c r="E149" s="10" t="str">
        <f>IFERROR(VLOOKUP(D149,メニュー!$D$3:$E$5,2,FALSE),"")</f>
        <v/>
      </c>
      <c r="F149" s="3"/>
      <c r="G149" s="10"/>
      <c r="H149" s="3"/>
      <c r="I149" s="10" t="str">
        <f>IFERROR(IF(F149&lt;&gt;"",VLOOKUP(F149&amp;H149,メニュー!$H$53:$I$67,2,0),IF(AND(F149="",RIGHT(B149,3)="SMS"),VLOOKUP(H149,メニュー!$I$29:$J$29,2,0),IF(AND(F149="",E149=3),VLOOKUP(H149,メニュー!$I$18:$J$18,2,0),VLOOKUP(H149,メニュー!$I$12:$J$12,2,0)))),"")</f>
        <v/>
      </c>
      <c r="J149" s="3"/>
      <c r="K149" s="30" t="str">
        <f>IFERROR(VLOOKUP(J149,メニュー!$K$3:$L$4,2,FALSE),"")</f>
        <v/>
      </c>
      <c r="L149" s="33"/>
      <c r="M149" s="12"/>
      <c r="N149" s="12"/>
      <c r="O149" s="12"/>
      <c r="P149" s="12"/>
      <c r="Q149" s="12"/>
      <c r="R149" s="10" t="str">
        <f>IFERROR(IF(VLOOKUP(Q149,メニュー!$M$3:$N$15,2,FALSE)="","",VLOOKUP(Q149,メニュー!$M$3:$N$15,2,FALSE)),"")</f>
        <v/>
      </c>
      <c r="S149" s="3"/>
      <c r="T149" s="10" t="str">
        <f>IFERROR(VLOOKUP(S149,メニュー!$O$3:$P$4,2,FALSE),"")</f>
        <v/>
      </c>
      <c r="U149" s="12"/>
      <c r="V149" s="12"/>
    </row>
    <row r="150" spans="1:22" x14ac:dyDescent="0.2">
      <c r="A150" s="10" t="str">
        <f t="shared" si="2"/>
        <v/>
      </c>
      <c r="B150" s="3"/>
      <c r="C150" s="10" t="str">
        <f>IFERROR(VLOOKUP(B150,メニュー!$B$3:$C$40,2,FALSE),"")</f>
        <v/>
      </c>
      <c r="D150" s="3"/>
      <c r="E150" s="10" t="str">
        <f>IFERROR(VLOOKUP(D150,メニュー!$D$3:$E$5,2,FALSE),"")</f>
        <v/>
      </c>
      <c r="F150" s="3"/>
      <c r="G150" s="10"/>
      <c r="H150" s="3"/>
      <c r="I150" s="10" t="str">
        <f>IFERROR(IF(F150&lt;&gt;"",VLOOKUP(F150&amp;H150,メニュー!$H$53:$I$67,2,0),IF(AND(F150="",RIGHT(B150,3)="SMS"),VLOOKUP(H150,メニュー!$I$29:$J$29,2,0),IF(AND(F150="",E150=3),VLOOKUP(H150,メニュー!$I$18:$J$18,2,0),VLOOKUP(H150,メニュー!$I$12:$J$12,2,0)))),"")</f>
        <v/>
      </c>
      <c r="J150" s="3"/>
      <c r="K150" s="30" t="str">
        <f>IFERROR(VLOOKUP(J150,メニュー!$K$3:$L$4,2,FALSE),"")</f>
        <v/>
      </c>
      <c r="L150" s="33"/>
      <c r="M150" s="12"/>
      <c r="N150" s="12"/>
      <c r="O150" s="12"/>
      <c r="P150" s="12"/>
      <c r="Q150" s="12"/>
      <c r="R150" s="10" t="str">
        <f>IFERROR(IF(VLOOKUP(Q150,メニュー!$M$3:$N$15,2,FALSE)="","",VLOOKUP(Q150,メニュー!$M$3:$N$15,2,FALSE)),"")</f>
        <v/>
      </c>
      <c r="S150" s="3"/>
      <c r="T150" s="10" t="str">
        <f>IFERROR(VLOOKUP(S150,メニュー!$O$3:$P$4,2,FALSE),"")</f>
        <v/>
      </c>
      <c r="U150" s="12"/>
      <c r="V150" s="12"/>
    </row>
    <row r="151" spans="1:22" x14ac:dyDescent="0.2">
      <c r="A151" s="10" t="str">
        <f t="shared" si="2"/>
        <v/>
      </c>
      <c r="B151" s="3"/>
      <c r="C151" s="10" t="str">
        <f>IFERROR(VLOOKUP(B151,メニュー!$B$3:$C$40,2,FALSE),"")</f>
        <v/>
      </c>
      <c r="D151" s="3"/>
      <c r="E151" s="10" t="str">
        <f>IFERROR(VLOOKUP(D151,メニュー!$D$3:$E$5,2,FALSE),"")</f>
        <v/>
      </c>
      <c r="F151" s="3"/>
      <c r="G151" s="10"/>
      <c r="H151" s="3"/>
      <c r="I151" s="10" t="str">
        <f>IFERROR(IF(F151&lt;&gt;"",VLOOKUP(F151&amp;H151,メニュー!$H$53:$I$67,2,0),IF(AND(F151="",RIGHT(B151,3)="SMS"),VLOOKUP(H151,メニュー!$I$29:$J$29,2,0),IF(AND(F151="",E151=3),VLOOKUP(H151,メニュー!$I$18:$J$18,2,0),VLOOKUP(H151,メニュー!$I$12:$J$12,2,0)))),"")</f>
        <v/>
      </c>
      <c r="J151" s="3"/>
      <c r="K151" s="30" t="str">
        <f>IFERROR(VLOOKUP(J151,メニュー!$K$3:$L$4,2,FALSE),"")</f>
        <v/>
      </c>
      <c r="L151" s="33"/>
      <c r="M151" s="12"/>
      <c r="N151" s="12"/>
      <c r="O151" s="12"/>
      <c r="P151" s="12"/>
      <c r="Q151" s="12"/>
      <c r="R151" s="10" t="str">
        <f>IFERROR(IF(VLOOKUP(Q151,メニュー!$M$3:$N$15,2,FALSE)="","",VLOOKUP(Q151,メニュー!$M$3:$N$15,2,FALSE)),"")</f>
        <v/>
      </c>
      <c r="S151" s="3"/>
      <c r="T151" s="10" t="str">
        <f>IFERROR(VLOOKUP(S151,メニュー!$O$3:$P$4,2,FALSE),"")</f>
        <v/>
      </c>
      <c r="U151" s="12"/>
      <c r="V151" s="12"/>
    </row>
    <row r="152" spans="1:22" x14ac:dyDescent="0.2">
      <c r="A152" s="10" t="str">
        <f t="shared" si="2"/>
        <v/>
      </c>
      <c r="B152" s="3"/>
      <c r="C152" s="10" t="str">
        <f>IFERROR(VLOOKUP(B152,メニュー!$B$3:$C$40,2,FALSE),"")</f>
        <v/>
      </c>
      <c r="D152" s="3"/>
      <c r="E152" s="10" t="str">
        <f>IFERROR(VLOOKUP(D152,メニュー!$D$3:$E$5,2,FALSE),"")</f>
        <v/>
      </c>
      <c r="F152" s="3"/>
      <c r="G152" s="10"/>
      <c r="H152" s="3"/>
      <c r="I152" s="10" t="str">
        <f>IFERROR(IF(F152&lt;&gt;"",VLOOKUP(F152&amp;H152,メニュー!$H$53:$I$67,2,0),IF(AND(F152="",RIGHT(B152,3)="SMS"),VLOOKUP(H152,メニュー!$I$29:$J$29,2,0),IF(AND(F152="",E152=3),VLOOKUP(H152,メニュー!$I$18:$J$18,2,0),VLOOKUP(H152,メニュー!$I$12:$J$12,2,0)))),"")</f>
        <v/>
      </c>
      <c r="J152" s="3"/>
      <c r="K152" s="30" t="str">
        <f>IFERROR(VLOOKUP(J152,メニュー!$K$3:$L$4,2,FALSE),"")</f>
        <v/>
      </c>
      <c r="L152" s="33"/>
      <c r="M152" s="12"/>
      <c r="N152" s="12"/>
      <c r="O152" s="12"/>
      <c r="P152" s="12"/>
      <c r="Q152" s="12"/>
      <c r="R152" s="10" t="str">
        <f>IFERROR(IF(VLOOKUP(Q152,メニュー!$M$3:$N$15,2,FALSE)="","",VLOOKUP(Q152,メニュー!$M$3:$N$15,2,FALSE)),"")</f>
        <v/>
      </c>
      <c r="S152" s="3"/>
      <c r="T152" s="10" t="str">
        <f>IFERROR(VLOOKUP(S152,メニュー!$O$3:$P$4,2,FALSE),"")</f>
        <v/>
      </c>
      <c r="U152" s="12"/>
      <c r="V152" s="12"/>
    </row>
    <row r="153" spans="1:22" x14ac:dyDescent="0.2">
      <c r="A153" s="10" t="str">
        <f t="shared" si="2"/>
        <v/>
      </c>
      <c r="B153" s="3"/>
      <c r="C153" s="10" t="str">
        <f>IFERROR(VLOOKUP(B153,メニュー!$B$3:$C$40,2,FALSE),"")</f>
        <v/>
      </c>
      <c r="D153" s="3"/>
      <c r="E153" s="10" t="str">
        <f>IFERROR(VLOOKUP(D153,メニュー!$D$3:$E$5,2,FALSE),"")</f>
        <v/>
      </c>
      <c r="F153" s="3"/>
      <c r="G153" s="10"/>
      <c r="H153" s="3"/>
      <c r="I153" s="10" t="str">
        <f>IFERROR(IF(F153&lt;&gt;"",VLOOKUP(F153&amp;H153,メニュー!$H$53:$I$67,2,0),IF(AND(F153="",RIGHT(B153,3)="SMS"),VLOOKUP(H153,メニュー!$I$29:$J$29,2,0),IF(AND(F153="",E153=3),VLOOKUP(H153,メニュー!$I$18:$J$18,2,0),VLOOKUP(H153,メニュー!$I$12:$J$12,2,0)))),"")</f>
        <v/>
      </c>
      <c r="J153" s="3"/>
      <c r="K153" s="30" t="str">
        <f>IFERROR(VLOOKUP(J153,メニュー!$K$3:$L$4,2,FALSE),"")</f>
        <v/>
      </c>
      <c r="L153" s="33"/>
      <c r="M153" s="12"/>
      <c r="N153" s="12"/>
      <c r="O153" s="12"/>
      <c r="P153" s="12"/>
      <c r="Q153" s="12"/>
      <c r="R153" s="10" t="str">
        <f>IFERROR(IF(VLOOKUP(Q153,メニュー!$M$3:$N$15,2,FALSE)="","",VLOOKUP(Q153,メニュー!$M$3:$N$15,2,FALSE)),"")</f>
        <v/>
      </c>
      <c r="S153" s="3"/>
      <c r="T153" s="10" t="str">
        <f>IFERROR(VLOOKUP(S153,メニュー!$O$3:$P$4,2,FALSE),"")</f>
        <v/>
      </c>
      <c r="U153" s="12"/>
      <c r="V153" s="12"/>
    </row>
    <row r="154" spans="1:22" x14ac:dyDescent="0.2">
      <c r="A154" s="10" t="str">
        <f t="shared" si="2"/>
        <v/>
      </c>
      <c r="B154" s="3"/>
      <c r="C154" s="10" t="str">
        <f>IFERROR(VLOOKUP(B154,メニュー!$B$3:$C$40,2,FALSE),"")</f>
        <v/>
      </c>
      <c r="D154" s="3"/>
      <c r="E154" s="10" t="str">
        <f>IFERROR(VLOOKUP(D154,メニュー!$D$3:$E$5,2,FALSE),"")</f>
        <v/>
      </c>
      <c r="F154" s="3"/>
      <c r="G154" s="10"/>
      <c r="H154" s="3"/>
      <c r="I154" s="10" t="str">
        <f>IFERROR(IF(F154&lt;&gt;"",VLOOKUP(F154&amp;H154,メニュー!$H$53:$I$67,2,0),IF(AND(F154="",RIGHT(B154,3)="SMS"),VLOOKUP(H154,メニュー!$I$29:$J$29,2,0),IF(AND(F154="",E154=3),VLOOKUP(H154,メニュー!$I$18:$J$18,2,0),VLOOKUP(H154,メニュー!$I$12:$J$12,2,0)))),"")</f>
        <v/>
      </c>
      <c r="J154" s="3"/>
      <c r="K154" s="30" t="str">
        <f>IFERROR(VLOOKUP(J154,メニュー!$K$3:$L$4,2,FALSE),"")</f>
        <v/>
      </c>
      <c r="L154" s="33"/>
      <c r="M154" s="12"/>
      <c r="N154" s="12"/>
      <c r="O154" s="12"/>
      <c r="P154" s="12"/>
      <c r="Q154" s="12"/>
      <c r="R154" s="10" t="str">
        <f>IFERROR(IF(VLOOKUP(Q154,メニュー!$M$3:$N$15,2,FALSE)="","",VLOOKUP(Q154,メニュー!$M$3:$N$15,2,FALSE)),"")</f>
        <v/>
      </c>
      <c r="S154" s="3"/>
      <c r="T154" s="10" t="str">
        <f>IFERROR(VLOOKUP(S154,メニュー!$O$3:$P$4,2,FALSE),"")</f>
        <v/>
      </c>
      <c r="U154" s="12"/>
      <c r="V154" s="12"/>
    </row>
    <row r="155" spans="1:22" x14ac:dyDescent="0.2">
      <c r="A155" s="10" t="str">
        <f t="shared" si="2"/>
        <v/>
      </c>
      <c r="B155" s="3"/>
      <c r="C155" s="10" t="str">
        <f>IFERROR(VLOOKUP(B155,メニュー!$B$3:$C$40,2,FALSE),"")</f>
        <v/>
      </c>
      <c r="D155" s="3"/>
      <c r="E155" s="10" t="str">
        <f>IFERROR(VLOOKUP(D155,メニュー!$D$3:$E$5,2,FALSE),"")</f>
        <v/>
      </c>
      <c r="F155" s="3"/>
      <c r="G155" s="10"/>
      <c r="H155" s="3"/>
      <c r="I155" s="10" t="str">
        <f>IFERROR(IF(F155&lt;&gt;"",VLOOKUP(F155&amp;H155,メニュー!$H$53:$I$67,2,0),IF(AND(F155="",RIGHT(B155,3)="SMS"),VLOOKUP(H155,メニュー!$I$29:$J$29,2,0),IF(AND(F155="",E155=3),VLOOKUP(H155,メニュー!$I$18:$J$18,2,0),VLOOKUP(H155,メニュー!$I$12:$J$12,2,0)))),"")</f>
        <v/>
      </c>
      <c r="J155" s="3"/>
      <c r="K155" s="30" t="str">
        <f>IFERROR(VLOOKUP(J155,メニュー!$K$3:$L$4,2,FALSE),"")</f>
        <v/>
      </c>
      <c r="L155" s="33"/>
      <c r="M155" s="12"/>
      <c r="N155" s="12"/>
      <c r="O155" s="12"/>
      <c r="P155" s="12"/>
      <c r="Q155" s="12"/>
      <c r="R155" s="10" t="str">
        <f>IFERROR(IF(VLOOKUP(Q155,メニュー!$M$3:$N$15,2,FALSE)="","",VLOOKUP(Q155,メニュー!$M$3:$N$15,2,FALSE)),"")</f>
        <v/>
      </c>
      <c r="S155" s="3"/>
      <c r="T155" s="10" t="str">
        <f>IFERROR(VLOOKUP(S155,メニュー!$O$3:$P$4,2,FALSE),"")</f>
        <v/>
      </c>
      <c r="U155" s="12"/>
      <c r="V155" s="12"/>
    </row>
    <row r="156" spans="1:22" x14ac:dyDescent="0.2">
      <c r="A156" s="10" t="str">
        <f t="shared" si="2"/>
        <v/>
      </c>
      <c r="B156" s="3"/>
      <c r="C156" s="10" t="str">
        <f>IFERROR(VLOOKUP(B156,メニュー!$B$3:$C$40,2,FALSE),"")</f>
        <v/>
      </c>
      <c r="D156" s="3"/>
      <c r="E156" s="10" t="str">
        <f>IFERROR(VLOOKUP(D156,メニュー!$D$3:$E$5,2,FALSE),"")</f>
        <v/>
      </c>
      <c r="F156" s="3"/>
      <c r="G156" s="10"/>
      <c r="H156" s="3"/>
      <c r="I156" s="10" t="str">
        <f>IFERROR(IF(F156&lt;&gt;"",VLOOKUP(F156&amp;H156,メニュー!$H$53:$I$67,2,0),IF(AND(F156="",RIGHT(B156,3)="SMS"),VLOOKUP(H156,メニュー!$I$29:$J$29,2,0),IF(AND(F156="",E156=3),VLOOKUP(H156,メニュー!$I$18:$J$18,2,0),VLOOKUP(H156,メニュー!$I$12:$J$12,2,0)))),"")</f>
        <v/>
      </c>
      <c r="J156" s="3"/>
      <c r="K156" s="30" t="str">
        <f>IFERROR(VLOOKUP(J156,メニュー!$K$3:$L$4,2,FALSE),"")</f>
        <v/>
      </c>
      <c r="L156" s="33"/>
      <c r="M156" s="12"/>
      <c r="N156" s="12"/>
      <c r="O156" s="12"/>
      <c r="P156" s="12"/>
      <c r="Q156" s="12"/>
      <c r="R156" s="10" t="str">
        <f>IFERROR(IF(VLOOKUP(Q156,メニュー!$M$3:$N$15,2,FALSE)="","",VLOOKUP(Q156,メニュー!$M$3:$N$15,2,FALSE)),"")</f>
        <v/>
      </c>
      <c r="S156" s="3"/>
      <c r="T156" s="10" t="str">
        <f>IFERROR(VLOOKUP(S156,メニュー!$O$3:$P$4,2,FALSE),"")</f>
        <v/>
      </c>
      <c r="U156" s="12"/>
      <c r="V156" s="12"/>
    </row>
    <row r="157" spans="1:22" x14ac:dyDescent="0.2">
      <c r="A157" s="10" t="str">
        <f t="shared" si="2"/>
        <v/>
      </c>
      <c r="B157" s="3"/>
      <c r="C157" s="10" t="str">
        <f>IFERROR(VLOOKUP(B157,メニュー!$B$3:$C$40,2,FALSE),"")</f>
        <v/>
      </c>
      <c r="D157" s="3"/>
      <c r="E157" s="10" t="str">
        <f>IFERROR(VLOOKUP(D157,メニュー!$D$3:$E$5,2,FALSE),"")</f>
        <v/>
      </c>
      <c r="F157" s="3"/>
      <c r="G157" s="10"/>
      <c r="H157" s="3"/>
      <c r="I157" s="10" t="str">
        <f>IFERROR(IF(F157&lt;&gt;"",VLOOKUP(F157&amp;H157,メニュー!$H$53:$I$67,2,0),IF(AND(F157="",RIGHT(B157,3)="SMS"),VLOOKUP(H157,メニュー!$I$29:$J$29,2,0),IF(AND(F157="",E157=3),VLOOKUP(H157,メニュー!$I$18:$J$18,2,0),VLOOKUP(H157,メニュー!$I$12:$J$12,2,0)))),"")</f>
        <v/>
      </c>
      <c r="J157" s="3"/>
      <c r="K157" s="30" t="str">
        <f>IFERROR(VLOOKUP(J157,メニュー!$K$3:$L$4,2,FALSE),"")</f>
        <v/>
      </c>
      <c r="L157" s="33"/>
      <c r="M157" s="12"/>
      <c r="N157" s="12"/>
      <c r="O157" s="12"/>
      <c r="P157" s="12"/>
      <c r="Q157" s="12"/>
      <c r="R157" s="10" t="str">
        <f>IFERROR(IF(VLOOKUP(Q157,メニュー!$M$3:$N$15,2,FALSE)="","",VLOOKUP(Q157,メニュー!$M$3:$N$15,2,FALSE)),"")</f>
        <v/>
      </c>
      <c r="S157" s="3"/>
      <c r="T157" s="10" t="str">
        <f>IFERROR(VLOOKUP(S157,メニュー!$O$3:$P$4,2,FALSE),"")</f>
        <v/>
      </c>
      <c r="U157" s="12"/>
      <c r="V157" s="12"/>
    </row>
    <row r="158" spans="1:22" x14ac:dyDescent="0.2">
      <c r="A158" s="10" t="str">
        <f t="shared" si="2"/>
        <v/>
      </c>
      <c r="B158" s="3"/>
      <c r="C158" s="10" t="str">
        <f>IFERROR(VLOOKUP(B158,メニュー!$B$3:$C$40,2,FALSE),"")</f>
        <v/>
      </c>
      <c r="D158" s="3"/>
      <c r="E158" s="10" t="str">
        <f>IFERROR(VLOOKUP(D158,メニュー!$D$3:$E$5,2,FALSE),"")</f>
        <v/>
      </c>
      <c r="F158" s="3"/>
      <c r="G158" s="10"/>
      <c r="H158" s="3"/>
      <c r="I158" s="10" t="str">
        <f>IFERROR(IF(F158&lt;&gt;"",VLOOKUP(F158&amp;H158,メニュー!$H$53:$I$67,2,0),IF(AND(F158="",RIGHT(B158,3)="SMS"),VLOOKUP(H158,メニュー!$I$29:$J$29,2,0),IF(AND(F158="",E158=3),VLOOKUP(H158,メニュー!$I$18:$J$18,2,0),VLOOKUP(H158,メニュー!$I$12:$J$12,2,0)))),"")</f>
        <v/>
      </c>
      <c r="J158" s="3"/>
      <c r="K158" s="30" t="str">
        <f>IFERROR(VLOOKUP(J158,メニュー!$K$3:$L$4,2,FALSE),"")</f>
        <v/>
      </c>
      <c r="L158" s="33"/>
      <c r="M158" s="12"/>
      <c r="N158" s="12"/>
      <c r="O158" s="12"/>
      <c r="P158" s="12"/>
      <c r="Q158" s="12"/>
      <c r="R158" s="10" t="str">
        <f>IFERROR(IF(VLOOKUP(Q158,メニュー!$M$3:$N$15,2,FALSE)="","",VLOOKUP(Q158,メニュー!$M$3:$N$15,2,FALSE)),"")</f>
        <v/>
      </c>
      <c r="S158" s="3"/>
      <c r="T158" s="10" t="str">
        <f>IFERROR(VLOOKUP(S158,メニュー!$O$3:$P$4,2,FALSE),"")</f>
        <v/>
      </c>
      <c r="U158" s="12"/>
      <c r="V158" s="12"/>
    </row>
    <row r="159" spans="1:22" x14ac:dyDescent="0.2">
      <c r="A159" s="10" t="str">
        <f t="shared" si="2"/>
        <v/>
      </c>
      <c r="B159" s="3"/>
      <c r="C159" s="10" t="str">
        <f>IFERROR(VLOOKUP(B159,メニュー!$B$3:$C$40,2,FALSE),"")</f>
        <v/>
      </c>
      <c r="D159" s="3"/>
      <c r="E159" s="10" t="str">
        <f>IFERROR(VLOOKUP(D159,メニュー!$D$3:$E$5,2,FALSE),"")</f>
        <v/>
      </c>
      <c r="F159" s="3"/>
      <c r="G159" s="10"/>
      <c r="H159" s="3"/>
      <c r="I159" s="10" t="str">
        <f>IFERROR(IF(F159&lt;&gt;"",VLOOKUP(F159&amp;H159,メニュー!$H$53:$I$67,2,0),IF(AND(F159="",RIGHT(B159,3)="SMS"),VLOOKUP(H159,メニュー!$I$29:$J$29,2,0),IF(AND(F159="",E159=3),VLOOKUP(H159,メニュー!$I$18:$J$18,2,0),VLOOKUP(H159,メニュー!$I$12:$J$12,2,0)))),"")</f>
        <v/>
      </c>
      <c r="J159" s="3"/>
      <c r="K159" s="30" t="str">
        <f>IFERROR(VLOOKUP(J159,メニュー!$K$3:$L$4,2,FALSE),"")</f>
        <v/>
      </c>
      <c r="L159" s="33"/>
      <c r="M159" s="12"/>
      <c r="N159" s="12"/>
      <c r="O159" s="12"/>
      <c r="P159" s="12"/>
      <c r="Q159" s="12"/>
      <c r="R159" s="10" t="str">
        <f>IFERROR(IF(VLOOKUP(Q159,メニュー!$M$3:$N$15,2,FALSE)="","",VLOOKUP(Q159,メニュー!$M$3:$N$15,2,FALSE)),"")</f>
        <v/>
      </c>
      <c r="S159" s="3"/>
      <c r="T159" s="10" t="str">
        <f>IFERROR(VLOOKUP(S159,メニュー!$O$3:$P$4,2,FALSE),"")</f>
        <v/>
      </c>
      <c r="U159" s="12"/>
      <c r="V159" s="12"/>
    </row>
    <row r="160" spans="1:22" x14ac:dyDescent="0.2">
      <c r="A160" s="10" t="str">
        <f t="shared" si="2"/>
        <v/>
      </c>
      <c r="B160" s="3"/>
      <c r="C160" s="10" t="str">
        <f>IFERROR(VLOOKUP(B160,メニュー!$B$3:$C$40,2,FALSE),"")</f>
        <v/>
      </c>
      <c r="D160" s="3"/>
      <c r="E160" s="10" t="str">
        <f>IFERROR(VLOOKUP(D160,メニュー!$D$3:$E$5,2,FALSE),"")</f>
        <v/>
      </c>
      <c r="F160" s="3"/>
      <c r="G160" s="10"/>
      <c r="H160" s="3"/>
      <c r="I160" s="10" t="str">
        <f>IFERROR(IF(F160&lt;&gt;"",VLOOKUP(F160&amp;H160,メニュー!$H$53:$I$67,2,0),IF(AND(F160="",RIGHT(B160,3)="SMS"),VLOOKUP(H160,メニュー!$I$29:$J$29,2,0),IF(AND(F160="",E160=3),VLOOKUP(H160,メニュー!$I$18:$J$18,2,0),VLOOKUP(H160,メニュー!$I$12:$J$12,2,0)))),"")</f>
        <v/>
      </c>
      <c r="J160" s="3"/>
      <c r="K160" s="30" t="str">
        <f>IFERROR(VLOOKUP(J160,メニュー!$K$3:$L$4,2,FALSE),"")</f>
        <v/>
      </c>
      <c r="L160" s="33"/>
      <c r="M160" s="12"/>
      <c r="N160" s="12"/>
      <c r="O160" s="12"/>
      <c r="P160" s="12"/>
      <c r="Q160" s="12"/>
      <c r="R160" s="10" t="str">
        <f>IFERROR(IF(VLOOKUP(Q160,メニュー!$M$3:$N$15,2,FALSE)="","",VLOOKUP(Q160,メニュー!$M$3:$N$15,2,FALSE)),"")</f>
        <v/>
      </c>
      <c r="S160" s="3"/>
      <c r="T160" s="10" t="str">
        <f>IFERROR(VLOOKUP(S160,メニュー!$O$3:$P$4,2,FALSE),"")</f>
        <v/>
      </c>
      <c r="U160" s="12"/>
      <c r="V160" s="12"/>
    </row>
    <row r="161" spans="1:22" x14ac:dyDescent="0.2">
      <c r="A161" s="10" t="str">
        <f t="shared" si="2"/>
        <v/>
      </c>
      <c r="B161" s="3"/>
      <c r="C161" s="10" t="str">
        <f>IFERROR(VLOOKUP(B161,メニュー!$B$3:$C$40,2,FALSE),"")</f>
        <v/>
      </c>
      <c r="D161" s="3"/>
      <c r="E161" s="10" t="str">
        <f>IFERROR(VLOOKUP(D161,メニュー!$D$3:$E$5,2,FALSE),"")</f>
        <v/>
      </c>
      <c r="F161" s="3"/>
      <c r="G161" s="10"/>
      <c r="H161" s="3"/>
      <c r="I161" s="10" t="str">
        <f>IFERROR(IF(F161&lt;&gt;"",VLOOKUP(F161&amp;H161,メニュー!$H$53:$I$67,2,0),IF(AND(F161="",RIGHT(B161,3)="SMS"),VLOOKUP(H161,メニュー!$I$29:$J$29,2,0),IF(AND(F161="",E161=3),VLOOKUP(H161,メニュー!$I$18:$J$18,2,0),VLOOKUP(H161,メニュー!$I$12:$J$12,2,0)))),"")</f>
        <v/>
      </c>
      <c r="J161" s="3"/>
      <c r="K161" s="30" t="str">
        <f>IFERROR(VLOOKUP(J161,メニュー!$K$3:$L$4,2,FALSE),"")</f>
        <v/>
      </c>
      <c r="L161" s="33"/>
      <c r="M161" s="12"/>
      <c r="N161" s="12"/>
      <c r="O161" s="12"/>
      <c r="P161" s="12"/>
      <c r="Q161" s="12"/>
      <c r="R161" s="10" t="str">
        <f>IFERROR(IF(VLOOKUP(Q161,メニュー!$M$3:$N$15,2,FALSE)="","",VLOOKUP(Q161,メニュー!$M$3:$N$15,2,FALSE)),"")</f>
        <v/>
      </c>
      <c r="S161" s="3"/>
      <c r="T161" s="10" t="str">
        <f>IFERROR(VLOOKUP(S161,メニュー!$O$3:$P$4,2,FALSE),"")</f>
        <v/>
      </c>
      <c r="U161" s="12"/>
      <c r="V161" s="12"/>
    </row>
    <row r="162" spans="1:22" x14ac:dyDescent="0.2">
      <c r="A162" s="10" t="str">
        <f t="shared" si="2"/>
        <v/>
      </c>
      <c r="B162" s="3"/>
      <c r="C162" s="10" t="str">
        <f>IFERROR(VLOOKUP(B162,メニュー!$B$3:$C$40,2,FALSE),"")</f>
        <v/>
      </c>
      <c r="D162" s="3"/>
      <c r="E162" s="10" t="str">
        <f>IFERROR(VLOOKUP(D162,メニュー!$D$3:$E$5,2,FALSE),"")</f>
        <v/>
      </c>
      <c r="F162" s="3"/>
      <c r="G162" s="10"/>
      <c r="H162" s="3"/>
      <c r="I162" s="10" t="str">
        <f>IFERROR(IF(F162&lt;&gt;"",VLOOKUP(F162&amp;H162,メニュー!$H$53:$I$67,2,0),IF(AND(F162="",RIGHT(B162,3)="SMS"),VLOOKUP(H162,メニュー!$I$29:$J$29,2,0),IF(AND(F162="",E162=3),VLOOKUP(H162,メニュー!$I$18:$J$18,2,0),VLOOKUP(H162,メニュー!$I$12:$J$12,2,0)))),"")</f>
        <v/>
      </c>
      <c r="J162" s="3"/>
      <c r="K162" s="30" t="str">
        <f>IFERROR(VLOOKUP(J162,メニュー!$K$3:$L$4,2,FALSE),"")</f>
        <v/>
      </c>
      <c r="L162" s="33"/>
      <c r="M162" s="12"/>
      <c r="N162" s="12"/>
      <c r="O162" s="12"/>
      <c r="P162" s="12"/>
      <c r="Q162" s="12"/>
      <c r="R162" s="10" t="str">
        <f>IFERROR(IF(VLOOKUP(Q162,メニュー!$M$3:$N$15,2,FALSE)="","",VLOOKUP(Q162,メニュー!$M$3:$N$15,2,FALSE)),"")</f>
        <v/>
      </c>
      <c r="S162" s="3"/>
      <c r="T162" s="10" t="str">
        <f>IFERROR(VLOOKUP(S162,メニュー!$O$3:$P$4,2,FALSE),"")</f>
        <v/>
      </c>
      <c r="U162" s="12"/>
      <c r="V162" s="12"/>
    </row>
    <row r="163" spans="1:22" x14ac:dyDescent="0.2">
      <c r="A163" s="10" t="str">
        <f t="shared" si="2"/>
        <v/>
      </c>
      <c r="B163" s="3"/>
      <c r="C163" s="10" t="str">
        <f>IFERROR(VLOOKUP(B163,メニュー!$B$3:$C$40,2,FALSE),"")</f>
        <v/>
      </c>
      <c r="D163" s="3"/>
      <c r="E163" s="10" t="str">
        <f>IFERROR(VLOOKUP(D163,メニュー!$D$3:$E$5,2,FALSE),"")</f>
        <v/>
      </c>
      <c r="F163" s="3"/>
      <c r="G163" s="10"/>
      <c r="H163" s="3"/>
      <c r="I163" s="10" t="str">
        <f>IFERROR(IF(F163&lt;&gt;"",VLOOKUP(F163&amp;H163,メニュー!$H$53:$I$67,2,0),IF(AND(F163="",RIGHT(B163,3)="SMS"),VLOOKUP(H163,メニュー!$I$29:$J$29,2,0),IF(AND(F163="",E163=3),VLOOKUP(H163,メニュー!$I$18:$J$18,2,0),VLOOKUP(H163,メニュー!$I$12:$J$12,2,0)))),"")</f>
        <v/>
      </c>
      <c r="J163" s="3"/>
      <c r="K163" s="30" t="str">
        <f>IFERROR(VLOOKUP(J163,メニュー!$K$3:$L$4,2,FALSE),"")</f>
        <v/>
      </c>
      <c r="L163" s="33"/>
      <c r="M163" s="12"/>
      <c r="N163" s="12"/>
      <c r="O163" s="12"/>
      <c r="P163" s="12"/>
      <c r="Q163" s="12"/>
      <c r="R163" s="10" t="str">
        <f>IFERROR(IF(VLOOKUP(Q163,メニュー!$M$3:$N$15,2,FALSE)="","",VLOOKUP(Q163,メニュー!$M$3:$N$15,2,FALSE)),"")</f>
        <v/>
      </c>
      <c r="S163" s="3"/>
      <c r="T163" s="10" t="str">
        <f>IFERROR(VLOOKUP(S163,メニュー!$O$3:$P$4,2,FALSE),"")</f>
        <v/>
      </c>
      <c r="U163" s="12"/>
      <c r="V163" s="12"/>
    </row>
    <row r="164" spans="1:22" x14ac:dyDescent="0.2">
      <c r="A164" s="10" t="str">
        <f t="shared" si="2"/>
        <v/>
      </c>
      <c r="B164" s="3"/>
      <c r="C164" s="10" t="str">
        <f>IFERROR(VLOOKUP(B164,メニュー!$B$3:$C$40,2,FALSE),"")</f>
        <v/>
      </c>
      <c r="D164" s="3"/>
      <c r="E164" s="10" t="str">
        <f>IFERROR(VLOOKUP(D164,メニュー!$D$3:$E$5,2,FALSE),"")</f>
        <v/>
      </c>
      <c r="F164" s="3"/>
      <c r="G164" s="10"/>
      <c r="H164" s="3"/>
      <c r="I164" s="10" t="str">
        <f>IFERROR(IF(F164&lt;&gt;"",VLOOKUP(F164&amp;H164,メニュー!$H$53:$I$67,2,0),IF(AND(F164="",RIGHT(B164,3)="SMS"),VLOOKUP(H164,メニュー!$I$29:$J$29,2,0),IF(AND(F164="",E164=3),VLOOKUP(H164,メニュー!$I$18:$J$18,2,0),VLOOKUP(H164,メニュー!$I$12:$J$12,2,0)))),"")</f>
        <v/>
      </c>
      <c r="J164" s="3"/>
      <c r="K164" s="30" t="str">
        <f>IFERROR(VLOOKUP(J164,メニュー!$K$3:$L$4,2,FALSE),"")</f>
        <v/>
      </c>
      <c r="L164" s="33"/>
      <c r="M164" s="12"/>
      <c r="N164" s="12"/>
      <c r="O164" s="12"/>
      <c r="P164" s="12"/>
      <c r="Q164" s="12"/>
      <c r="R164" s="10" t="str">
        <f>IFERROR(IF(VLOOKUP(Q164,メニュー!$M$3:$N$15,2,FALSE)="","",VLOOKUP(Q164,メニュー!$M$3:$N$15,2,FALSE)),"")</f>
        <v/>
      </c>
      <c r="S164" s="3"/>
      <c r="T164" s="10" t="str">
        <f>IFERROR(VLOOKUP(S164,メニュー!$O$3:$P$4,2,FALSE),"")</f>
        <v/>
      </c>
      <c r="U164" s="12"/>
      <c r="V164" s="12"/>
    </row>
    <row r="165" spans="1:22" x14ac:dyDescent="0.2">
      <c r="A165" s="10" t="str">
        <f t="shared" si="2"/>
        <v/>
      </c>
      <c r="B165" s="3"/>
      <c r="C165" s="10" t="str">
        <f>IFERROR(VLOOKUP(B165,メニュー!$B$3:$C$40,2,FALSE),"")</f>
        <v/>
      </c>
      <c r="D165" s="3"/>
      <c r="E165" s="10" t="str">
        <f>IFERROR(VLOOKUP(D165,メニュー!$D$3:$E$5,2,FALSE),"")</f>
        <v/>
      </c>
      <c r="F165" s="3"/>
      <c r="G165" s="10"/>
      <c r="H165" s="3"/>
      <c r="I165" s="10" t="str">
        <f>IFERROR(IF(F165&lt;&gt;"",VLOOKUP(F165&amp;H165,メニュー!$H$53:$I$67,2,0),IF(AND(F165="",RIGHT(B165,3)="SMS"),VLOOKUP(H165,メニュー!$I$29:$J$29,2,0),IF(AND(F165="",E165=3),VLOOKUP(H165,メニュー!$I$18:$J$18,2,0),VLOOKUP(H165,メニュー!$I$12:$J$12,2,0)))),"")</f>
        <v/>
      </c>
      <c r="J165" s="3"/>
      <c r="K165" s="30" t="str">
        <f>IFERROR(VLOOKUP(J165,メニュー!$K$3:$L$4,2,FALSE),"")</f>
        <v/>
      </c>
      <c r="L165" s="33"/>
      <c r="M165" s="12"/>
      <c r="N165" s="12"/>
      <c r="O165" s="12"/>
      <c r="P165" s="12"/>
      <c r="Q165" s="12"/>
      <c r="R165" s="10" t="str">
        <f>IFERROR(IF(VLOOKUP(Q165,メニュー!$M$3:$N$15,2,FALSE)="","",VLOOKUP(Q165,メニュー!$M$3:$N$15,2,FALSE)),"")</f>
        <v/>
      </c>
      <c r="S165" s="3"/>
      <c r="T165" s="10" t="str">
        <f>IFERROR(VLOOKUP(S165,メニュー!$O$3:$P$4,2,FALSE),"")</f>
        <v/>
      </c>
      <c r="U165" s="12"/>
      <c r="V165" s="12"/>
    </row>
    <row r="166" spans="1:22" x14ac:dyDescent="0.2">
      <c r="A166" s="10" t="str">
        <f t="shared" si="2"/>
        <v/>
      </c>
      <c r="B166" s="3"/>
      <c r="C166" s="10" t="str">
        <f>IFERROR(VLOOKUP(B166,メニュー!$B$3:$C$40,2,FALSE),"")</f>
        <v/>
      </c>
      <c r="D166" s="3"/>
      <c r="E166" s="10" t="str">
        <f>IFERROR(VLOOKUP(D166,メニュー!$D$3:$E$5,2,FALSE),"")</f>
        <v/>
      </c>
      <c r="F166" s="3"/>
      <c r="G166" s="10"/>
      <c r="H166" s="3"/>
      <c r="I166" s="10" t="str">
        <f>IFERROR(IF(F166&lt;&gt;"",VLOOKUP(F166&amp;H166,メニュー!$H$53:$I$67,2,0),IF(AND(F166="",RIGHT(B166,3)="SMS"),VLOOKUP(H166,メニュー!$I$29:$J$29,2,0),IF(AND(F166="",E166=3),VLOOKUP(H166,メニュー!$I$18:$J$18,2,0),VLOOKUP(H166,メニュー!$I$12:$J$12,2,0)))),"")</f>
        <v/>
      </c>
      <c r="J166" s="3"/>
      <c r="K166" s="30" t="str">
        <f>IFERROR(VLOOKUP(J166,メニュー!$K$3:$L$4,2,FALSE),"")</f>
        <v/>
      </c>
      <c r="L166" s="33"/>
      <c r="M166" s="12"/>
      <c r="N166" s="12"/>
      <c r="O166" s="12"/>
      <c r="P166" s="12"/>
      <c r="Q166" s="12"/>
      <c r="R166" s="10" t="str">
        <f>IFERROR(IF(VLOOKUP(Q166,メニュー!$M$3:$N$15,2,FALSE)="","",VLOOKUP(Q166,メニュー!$M$3:$N$15,2,FALSE)),"")</f>
        <v/>
      </c>
      <c r="S166" s="3"/>
      <c r="T166" s="10" t="str">
        <f>IFERROR(VLOOKUP(S166,メニュー!$O$3:$P$4,2,FALSE),"")</f>
        <v/>
      </c>
      <c r="U166" s="12"/>
      <c r="V166" s="12"/>
    </row>
    <row r="167" spans="1:22" x14ac:dyDescent="0.2">
      <c r="A167" s="10" t="str">
        <f t="shared" si="2"/>
        <v/>
      </c>
      <c r="B167" s="3"/>
      <c r="C167" s="10" t="str">
        <f>IFERROR(VLOOKUP(B167,メニュー!$B$3:$C$40,2,FALSE),"")</f>
        <v/>
      </c>
      <c r="D167" s="3"/>
      <c r="E167" s="10" t="str">
        <f>IFERROR(VLOOKUP(D167,メニュー!$D$3:$E$5,2,FALSE),"")</f>
        <v/>
      </c>
      <c r="F167" s="3"/>
      <c r="G167" s="10"/>
      <c r="H167" s="3"/>
      <c r="I167" s="10" t="str">
        <f>IFERROR(IF(F167&lt;&gt;"",VLOOKUP(F167&amp;H167,メニュー!$H$53:$I$67,2,0),IF(AND(F167="",RIGHT(B167,3)="SMS"),VLOOKUP(H167,メニュー!$I$29:$J$29,2,0),IF(AND(F167="",E167=3),VLOOKUP(H167,メニュー!$I$18:$J$18,2,0),VLOOKUP(H167,メニュー!$I$12:$J$12,2,0)))),"")</f>
        <v/>
      </c>
      <c r="J167" s="3"/>
      <c r="K167" s="30" t="str">
        <f>IFERROR(VLOOKUP(J167,メニュー!$K$3:$L$4,2,FALSE),"")</f>
        <v/>
      </c>
      <c r="L167" s="33"/>
      <c r="M167" s="12"/>
      <c r="N167" s="12"/>
      <c r="O167" s="12"/>
      <c r="P167" s="12"/>
      <c r="Q167" s="12"/>
      <c r="R167" s="10" t="str">
        <f>IFERROR(IF(VLOOKUP(Q167,メニュー!$M$3:$N$15,2,FALSE)="","",VLOOKUP(Q167,メニュー!$M$3:$N$15,2,FALSE)),"")</f>
        <v/>
      </c>
      <c r="S167" s="3"/>
      <c r="T167" s="10" t="str">
        <f>IFERROR(VLOOKUP(S167,メニュー!$O$3:$P$4,2,FALSE),"")</f>
        <v/>
      </c>
      <c r="U167" s="12"/>
      <c r="V167" s="12"/>
    </row>
    <row r="168" spans="1:22" x14ac:dyDescent="0.2">
      <c r="A168" s="10" t="str">
        <f t="shared" si="2"/>
        <v/>
      </c>
      <c r="B168" s="3"/>
      <c r="C168" s="10" t="str">
        <f>IFERROR(VLOOKUP(B168,メニュー!$B$3:$C$40,2,FALSE),"")</f>
        <v/>
      </c>
      <c r="D168" s="3"/>
      <c r="E168" s="10" t="str">
        <f>IFERROR(VLOOKUP(D168,メニュー!$D$3:$E$5,2,FALSE),"")</f>
        <v/>
      </c>
      <c r="F168" s="3"/>
      <c r="G168" s="10"/>
      <c r="H168" s="3"/>
      <c r="I168" s="10" t="str">
        <f>IFERROR(IF(F168&lt;&gt;"",VLOOKUP(F168&amp;H168,メニュー!$H$53:$I$67,2,0),IF(AND(F168="",RIGHT(B168,3)="SMS"),VLOOKUP(H168,メニュー!$I$29:$J$29,2,0),IF(AND(F168="",E168=3),VLOOKUP(H168,メニュー!$I$18:$J$18,2,0),VLOOKUP(H168,メニュー!$I$12:$J$12,2,0)))),"")</f>
        <v/>
      </c>
      <c r="J168" s="3"/>
      <c r="K168" s="30" t="str">
        <f>IFERROR(VLOOKUP(J168,メニュー!$K$3:$L$4,2,FALSE),"")</f>
        <v/>
      </c>
      <c r="L168" s="33"/>
      <c r="M168" s="12"/>
      <c r="N168" s="12"/>
      <c r="O168" s="12"/>
      <c r="P168" s="12"/>
      <c r="Q168" s="12"/>
      <c r="R168" s="10" t="str">
        <f>IFERROR(IF(VLOOKUP(Q168,メニュー!$M$3:$N$15,2,FALSE)="","",VLOOKUP(Q168,メニュー!$M$3:$N$15,2,FALSE)),"")</f>
        <v/>
      </c>
      <c r="S168" s="3"/>
      <c r="T168" s="10" t="str">
        <f>IFERROR(VLOOKUP(S168,メニュー!$O$3:$P$4,2,FALSE),"")</f>
        <v/>
      </c>
      <c r="U168" s="12"/>
      <c r="V168" s="12"/>
    </row>
    <row r="169" spans="1:22" x14ac:dyDescent="0.2">
      <c r="A169" s="10" t="str">
        <f t="shared" si="2"/>
        <v/>
      </c>
      <c r="B169" s="3"/>
      <c r="C169" s="10" t="str">
        <f>IFERROR(VLOOKUP(B169,メニュー!$B$3:$C$40,2,FALSE),"")</f>
        <v/>
      </c>
      <c r="D169" s="3"/>
      <c r="E169" s="10" t="str">
        <f>IFERROR(VLOOKUP(D169,メニュー!$D$3:$E$5,2,FALSE),"")</f>
        <v/>
      </c>
      <c r="F169" s="3"/>
      <c r="G169" s="10"/>
      <c r="H169" s="3"/>
      <c r="I169" s="10" t="str">
        <f>IFERROR(IF(F169&lt;&gt;"",VLOOKUP(F169&amp;H169,メニュー!$H$53:$I$67,2,0),IF(AND(F169="",RIGHT(B169,3)="SMS"),VLOOKUP(H169,メニュー!$I$29:$J$29,2,0),IF(AND(F169="",E169=3),VLOOKUP(H169,メニュー!$I$18:$J$18,2,0),VLOOKUP(H169,メニュー!$I$12:$J$12,2,0)))),"")</f>
        <v/>
      </c>
      <c r="J169" s="3"/>
      <c r="K169" s="30" t="str">
        <f>IFERROR(VLOOKUP(J169,メニュー!$K$3:$L$4,2,FALSE),"")</f>
        <v/>
      </c>
      <c r="L169" s="33"/>
      <c r="M169" s="12"/>
      <c r="N169" s="12"/>
      <c r="O169" s="12"/>
      <c r="P169" s="12"/>
      <c r="Q169" s="12"/>
      <c r="R169" s="10" t="str">
        <f>IFERROR(IF(VLOOKUP(Q169,メニュー!$M$3:$N$15,2,FALSE)="","",VLOOKUP(Q169,メニュー!$M$3:$N$15,2,FALSE)),"")</f>
        <v/>
      </c>
      <c r="S169" s="3"/>
      <c r="T169" s="10" t="str">
        <f>IFERROR(VLOOKUP(S169,メニュー!$O$3:$P$4,2,FALSE),"")</f>
        <v/>
      </c>
      <c r="U169" s="12"/>
      <c r="V169" s="12"/>
    </row>
    <row r="170" spans="1:22" x14ac:dyDescent="0.2">
      <c r="A170" s="10" t="str">
        <f t="shared" si="2"/>
        <v/>
      </c>
      <c r="B170" s="3"/>
      <c r="C170" s="10" t="str">
        <f>IFERROR(VLOOKUP(B170,メニュー!$B$3:$C$40,2,FALSE),"")</f>
        <v/>
      </c>
      <c r="D170" s="3"/>
      <c r="E170" s="10" t="str">
        <f>IFERROR(VLOOKUP(D170,メニュー!$D$3:$E$5,2,FALSE),"")</f>
        <v/>
      </c>
      <c r="F170" s="3"/>
      <c r="G170" s="10"/>
      <c r="H170" s="3"/>
      <c r="I170" s="10" t="str">
        <f>IFERROR(IF(F170&lt;&gt;"",VLOOKUP(F170&amp;H170,メニュー!$H$53:$I$67,2,0),IF(AND(F170="",RIGHT(B170,3)="SMS"),VLOOKUP(H170,メニュー!$I$29:$J$29,2,0),IF(AND(F170="",E170=3),VLOOKUP(H170,メニュー!$I$18:$J$18,2,0),VLOOKUP(H170,メニュー!$I$12:$J$12,2,0)))),"")</f>
        <v/>
      </c>
      <c r="J170" s="3"/>
      <c r="K170" s="30" t="str">
        <f>IFERROR(VLOOKUP(J170,メニュー!$K$3:$L$4,2,FALSE),"")</f>
        <v/>
      </c>
      <c r="L170" s="33"/>
      <c r="M170" s="12"/>
      <c r="N170" s="12"/>
      <c r="O170" s="12"/>
      <c r="P170" s="12"/>
      <c r="Q170" s="12"/>
      <c r="R170" s="10" t="str">
        <f>IFERROR(IF(VLOOKUP(Q170,メニュー!$M$3:$N$15,2,FALSE)="","",VLOOKUP(Q170,メニュー!$M$3:$N$15,2,FALSE)),"")</f>
        <v/>
      </c>
      <c r="S170" s="3"/>
      <c r="T170" s="10" t="str">
        <f>IFERROR(VLOOKUP(S170,メニュー!$O$3:$P$4,2,FALSE),"")</f>
        <v/>
      </c>
      <c r="U170" s="12"/>
      <c r="V170" s="12"/>
    </row>
    <row r="171" spans="1:22" x14ac:dyDescent="0.2">
      <c r="A171" s="10" t="str">
        <f t="shared" si="2"/>
        <v/>
      </c>
      <c r="B171" s="3"/>
      <c r="C171" s="10" t="str">
        <f>IFERROR(VLOOKUP(B171,メニュー!$B$3:$C$40,2,FALSE),"")</f>
        <v/>
      </c>
      <c r="D171" s="3"/>
      <c r="E171" s="10" t="str">
        <f>IFERROR(VLOOKUP(D171,メニュー!$D$3:$E$5,2,FALSE),"")</f>
        <v/>
      </c>
      <c r="F171" s="3"/>
      <c r="G171" s="10"/>
      <c r="H171" s="3"/>
      <c r="I171" s="10" t="str">
        <f>IFERROR(IF(F171&lt;&gt;"",VLOOKUP(F171&amp;H171,メニュー!$H$53:$I$67,2,0),IF(AND(F171="",RIGHT(B171,3)="SMS"),VLOOKUP(H171,メニュー!$I$29:$J$29,2,0),IF(AND(F171="",E171=3),VLOOKUP(H171,メニュー!$I$18:$J$18,2,0),VLOOKUP(H171,メニュー!$I$12:$J$12,2,0)))),"")</f>
        <v/>
      </c>
      <c r="J171" s="3"/>
      <c r="K171" s="30" t="str">
        <f>IFERROR(VLOOKUP(J171,メニュー!$K$3:$L$4,2,FALSE),"")</f>
        <v/>
      </c>
      <c r="L171" s="33"/>
      <c r="M171" s="12"/>
      <c r="N171" s="12"/>
      <c r="O171" s="12"/>
      <c r="P171" s="12"/>
      <c r="Q171" s="12"/>
      <c r="R171" s="10" t="str">
        <f>IFERROR(IF(VLOOKUP(Q171,メニュー!$M$3:$N$15,2,FALSE)="","",VLOOKUP(Q171,メニュー!$M$3:$N$15,2,FALSE)),"")</f>
        <v/>
      </c>
      <c r="S171" s="3"/>
      <c r="T171" s="10" t="str">
        <f>IFERROR(VLOOKUP(S171,メニュー!$O$3:$P$4,2,FALSE),"")</f>
        <v/>
      </c>
      <c r="U171" s="12"/>
      <c r="V171" s="12"/>
    </row>
    <row r="172" spans="1:22" x14ac:dyDescent="0.2">
      <c r="A172" s="10" t="str">
        <f t="shared" si="2"/>
        <v/>
      </c>
      <c r="B172" s="3"/>
      <c r="C172" s="10" t="str">
        <f>IFERROR(VLOOKUP(B172,メニュー!$B$3:$C$40,2,FALSE),"")</f>
        <v/>
      </c>
      <c r="D172" s="3"/>
      <c r="E172" s="10" t="str">
        <f>IFERROR(VLOOKUP(D172,メニュー!$D$3:$E$5,2,FALSE),"")</f>
        <v/>
      </c>
      <c r="F172" s="3"/>
      <c r="G172" s="10"/>
      <c r="H172" s="3"/>
      <c r="I172" s="10" t="str">
        <f>IFERROR(IF(F172&lt;&gt;"",VLOOKUP(F172&amp;H172,メニュー!$H$53:$I$67,2,0),IF(AND(F172="",RIGHT(B172,3)="SMS"),VLOOKUP(H172,メニュー!$I$29:$J$29,2,0),IF(AND(F172="",E172=3),VLOOKUP(H172,メニュー!$I$18:$J$18,2,0),VLOOKUP(H172,メニュー!$I$12:$J$12,2,0)))),"")</f>
        <v/>
      </c>
      <c r="J172" s="3"/>
      <c r="K172" s="30" t="str">
        <f>IFERROR(VLOOKUP(J172,メニュー!$K$3:$L$4,2,FALSE),"")</f>
        <v/>
      </c>
      <c r="L172" s="33"/>
      <c r="M172" s="12"/>
      <c r="N172" s="12"/>
      <c r="O172" s="12"/>
      <c r="P172" s="12"/>
      <c r="Q172" s="12"/>
      <c r="R172" s="10" t="str">
        <f>IFERROR(IF(VLOOKUP(Q172,メニュー!$M$3:$N$15,2,FALSE)="","",VLOOKUP(Q172,メニュー!$M$3:$N$15,2,FALSE)),"")</f>
        <v/>
      </c>
      <c r="S172" s="3"/>
      <c r="T172" s="10" t="str">
        <f>IFERROR(VLOOKUP(S172,メニュー!$O$3:$P$4,2,FALSE),"")</f>
        <v/>
      </c>
      <c r="U172" s="12"/>
      <c r="V172" s="12"/>
    </row>
    <row r="173" spans="1:22" x14ac:dyDescent="0.2">
      <c r="A173" s="10" t="str">
        <f t="shared" si="2"/>
        <v/>
      </c>
      <c r="B173" s="3"/>
      <c r="C173" s="10" t="str">
        <f>IFERROR(VLOOKUP(B173,メニュー!$B$3:$C$40,2,FALSE),"")</f>
        <v/>
      </c>
      <c r="D173" s="3"/>
      <c r="E173" s="10" t="str">
        <f>IFERROR(VLOOKUP(D173,メニュー!$D$3:$E$5,2,FALSE),"")</f>
        <v/>
      </c>
      <c r="F173" s="3"/>
      <c r="G173" s="10"/>
      <c r="H173" s="3"/>
      <c r="I173" s="10" t="str">
        <f>IFERROR(IF(F173&lt;&gt;"",VLOOKUP(F173&amp;H173,メニュー!$H$53:$I$67,2,0),IF(AND(F173="",RIGHT(B173,3)="SMS"),VLOOKUP(H173,メニュー!$I$29:$J$29,2,0),IF(AND(F173="",E173=3),VLOOKUP(H173,メニュー!$I$18:$J$18,2,0),VLOOKUP(H173,メニュー!$I$12:$J$12,2,0)))),"")</f>
        <v/>
      </c>
      <c r="J173" s="3"/>
      <c r="K173" s="30" t="str">
        <f>IFERROR(VLOOKUP(J173,メニュー!$K$3:$L$4,2,FALSE),"")</f>
        <v/>
      </c>
      <c r="L173" s="33"/>
      <c r="M173" s="12"/>
      <c r="N173" s="12"/>
      <c r="O173" s="12"/>
      <c r="P173" s="12"/>
      <c r="Q173" s="12"/>
      <c r="R173" s="10" t="str">
        <f>IFERROR(IF(VLOOKUP(Q173,メニュー!$M$3:$N$15,2,FALSE)="","",VLOOKUP(Q173,メニュー!$M$3:$N$15,2,FALSE)),"")</f>
        <v/>
      </c>
      <c r="S173" s="3"/>
      <c r="T173" s="10" t="str">
        <f>IFERROR(VLOOKUP(S173,メニュー!$O$3:$P$4,2,FALSE),"")</f>
        <v/>
      </c>
      <c r="U173" s="12"/>
      <c r="V173" s="12"/>
    </row>
    <row r="174" spans="1:22" x14ac:dyDescent="0.2">
      <c r="A174" s="10" t="str">
        <f t="shared" si="2"/>
        <v/>
      </c>
      <c r="B174" s="3"/>
      <c r="C174" s="10" t="str">
        <f>IFERROR(VLOOKUP(B174,メニュー!$B$3:$C$40,2,FALSE),"")</f>
        <v/>
      </c>
      <c r="D174" s="3"/>
      <c r="E174" s="10" t="str">
        <f>IFERROR(VLOOKUP(D174,メニュー!$D$3:$E$5,2,FALSE),"")</f>
        <v/>
      </c>
      <c r="F174" s="3"/>
      <c r="G174" s="10"/>
      <c r="H174" s="3"/>
      <c r="I174" s="10" t="str">
        <f>IFERROR(IF(F174&lt;&gt;"",VLOOKUP(F174&amp;H174,メニュー!$H$53:$I$67,2,0),IF(AND(F174="",RIGHT(B174,3)="SMS"),VLOOKUP(H174,メニュー!$I$29:$J$29,2,0),IF(AND(F174="",E174=3),VLOOKUP(H174,メニュー!$I$18:$J$18,2,0),VLOOKUP(H174,メニュー!$I$12:$J$12,2,0)))),"")</f>
        <v/>
      </c>
      <c r="J174" s="3"/>
      <c r="K174" s="30" t="str">
        <f>IFERROR(VLOOKUP(J174,メニュー!$K$3:$L$4,2,FALSE),"")</f>
        <v/>
      </c>
      <c r="L174" s="33"/>
      <c r="M174" s="12"/>
      <c r="N174" s="12"/>
      <c r="O174" s="12"/>
      <c r="P174" s="12"/>
      <c r="Q174" s="12"/>
      <c r="R174" s="10" t="str">
        <f>IFERROR(IF(VLOOKUP(Q174,メニュー!$M$3:$N$15,2,FALSE)="","",VLOOKUP(Q174,メニュー!$M$3:$N$15,2,FALSE)),"")</f>
        <v/>
      </c>
      <c r="S174" s="3"/>
      <c r="T174" s="10" t="str">
        <f>IFERROR(VLOOKUP(S174,メニュー!$O$3:$P$4,2,FALSE),"")</f>
        <v/>
      </c>
      <c r="U174" s="12"/>
      <c r="V174" s="12"/>
    </row>
    <row r="175" spans="1:22" x14ac:dyDescent="0.2">
      <c r="A175" s="10" t="str">
        <f t="shared" si="2"/>
        <v/>
      </c>
      <c r="B175" s="3"/>
      <c r="C175" s="10" t="str">
        <f>IFERROR(VLOOKUP(B175,メニュー!$B$3:$C$40,2,FALSE),"")</f>
        <v/>
      </c>
      <c r="D175" s="3"/>
      <c r="E175" s="10" t="str">
        <f>IFERROR(VLOOKUP(D175,メニュー!$D$3:$E$5,2,FALSE),"")</f>
        <v/>
      </c>
      <c r="F175" s="3"/>
      <c r="G175" s="10"/>
      <c r="H175" s="3"/>
      <c r="I175" s="10" t="str">
        <f>IFERROR(IF(F175&lt;&gt;"",VLOOKUP(F175&amp;H175,メニュー!$H$53:$I$67,2,0),IF(AND(F175="",RIGHT(B175,3)="SMS"),VLOOKUP(H175,メニュー!$I$29:$J$29,2,0),IF(AND(F175="",E175=3),VLOOKUP(H175,メニュー!$I$18:$J$18,2,0),VLOOKUP(H175,メニュー!$I$12:$J$12,2,0)))),"")</f>
        <v/>
      </c>
      <c r="J175" s="3"/>
      <c r="K175" s="30" t="str">
        <f>IFERROR(VLOOKUP(J175,メニュー!$K$3:$L$4,2,FALSE),"")</f>
        <v/>
      </c>
      <c r="L175" s="33"/>
      <c r="M175" s="12"/>
      <c r="N175" s="12"/>
      <c r="O175" s="12"/>
      <c r="P175" s="12"/>
      <c r="Q175" s="12"/>
      <c r="R175" s="10" t="str">
        <f>IFERROR(IF(VLOOKUP(Q175,メニュー!$M$3:$N$15,2,FALSE)="","",VLOOKUP(Q175,メニュー!$M$3:$N$15,2,FALSE)),"")</f>
        <v/>
      </c>
      <c r="S175" s="3"/>
      <c r="T175" s="10" t="str">
        <f>IFERROR(VLOOKUP(S175,メニュー!$O$3:$P$4,2,FALSE),"")</f>
        <v/>
      </c>
      <c r="U175" s="12"/>
      <c r="V175" s="12"/>
    </row>
    <row r="176" spans="1:22" x14ac:dyDescent="0.2">
      <c r="A176" s="10" t="str">
        <f t="shared" si="2"/>
        <v/>
      </c>
      <c r="B176" s="3"/>
      <c r="C176" s="10" t="str">
        <f>IFERROR(VLOOKUP(B176,メニュー!$B$3:$C$40,2,FALSE),"")</f>
        <v/>
      </c>
      <c r="D176" s="3"/>
      <c r="E176" s="10" t="str">
        <f>IFERROR(VLOOKUP(D176,メニュー!$D$3:$E$5,2,FALSE),"")</f>
        <v/>
      </c>
      <c r="F176" s="3"/>
      <c r="G176" s="10"/>
      <c r="H176" s="3"/>
      <c r="I176" s="10" t="str">
        <f>IFERROR(IF(F176&lt;&gt;"",VLOOKUP(F176&amp;H176,メニュー!$H$53:$I$67,2,0),IF(AND(F176="",RIGHT(B176,3)="SMS"),VLOOKUP(H176,メニュー!$I$29:$J$29,2,0),IF(AND(F176="",E176=3),VLOOKUP(H176,メニュー!$I$18:$J$18,2,0),VLOOKUP(H176,メニュー!$I$12:$J$12,2,0)))),"")</f>
        <v/>
      </c>
      <c r="J176" s="3"/>
      <c r="K176" s="30" t="str">
        <f>IFERROR(VLOOKUP(J176,メニュー!$K$3:$L$4,2,FALSE),"")</f>
        <v/>
      </c>
      <c r="L176" s="33"/>
      <c r="M176" s="12"/>
      <c r="N176" s="12"/>
      <c r="O176" s="12"/>
      <c r="P176" s="12"/>
      <c r="Q176" s="12"/>
      <c r="R176" s="10" t="str">
        <f>IFERROR(IF(VLOOKUP(Q176,メニュー!$M$3:$N$15,2,FALSE)="","",VLOOKUP(Q176,メニュー!$M$3:$N$15,2,FALSE)),"")</f>
        <v/>
      </c>
      <c r="S176" s="3"/>
      <c r="T176" s="10" t="str">
        <f>IFERROR(VLOOKUP(S176,メニュー!$O$3:$P$4,2,FALSE),"")</f>
        <v/>
      </c>
      <c r="U176" s="12"/>
      <c r="V176" s="12"/>
    </row>
    <row r="177" spans="1:22" x14ac:dyDescent="0.2">
      <c r="A177" s="10" t="str">
        <f t="shared" si="2"/>
        <v/>
      </c>
      <c r="B177" s="3"/>
      <c r="C177" s="10" t="str">
        <f>IFERROR(VLOOKUP(B177,メニュー!$B$3:$C$40,2,FALSE),"")</f>
        <v/>
      </c>
      <c r="D177" s="3"/>
      <c r="E177" s="10" t="str">
        <f>IFERROR(VLOOKUP(D177,メニュー!$D$3:$E$5,2,FALSE),"")</f>
        <v/>
      </c>
      <c r="F177" s="3"/>
      <c r="G177" s="10"/>
      <c r="H177" s="3"/>
      <c r="I177" s="10" t="str">
        <f>IFERROR(IF(F177&lt;&gt;"",VLOOKUP(F177&amp;H177,メニュー!$H$53:$I$67,2,0),IF(AND(F177="",RIGHT(B177,3)="SMS"),VLOOKUP(H177,メニュー!$I$29:$J$29,2,0),IF(AND(F177="",E177=3),VLOOKUP(H177,メニュー!$I$18:$J$18,2,0),VLOOKUP(H177,メニュー!$I$12:$J$12,2,0)))),"")</f>
        <v/>
      </c>
      <c r="J177" s="3"/>
      <c r="K177" s="30" t="str">
        <f>IFERROR(VLOOKUP(J177,メニュー!$K$3:$L$4,2,FALSE),"")</f>
        <v/>
      </c>
      <c r="L177" s="33"/>
      <c r="M177" s="12"/>
      <c r="N177" s="12"/>
      <c r="O177" s="12"/>
      <c r="P177" s="12"/>
      <c r="Q177" s="12"/>
      <c r="R177" s="10" t="str">
        <f>IFERROR(IF(VLOOKUP(Q177,メニュー!$M$3:$N$15,2,FALSE)="","",VLOOKUP(Q177,メニュー!$M$3:$N$15,2,FALSE)),"")</f>
        <v/>
      </c>
      <c r="S177" s="3"/>
      <c r="T177" s="10" t="str">
        <f>IFERROR(VLOOKUP(S177,メニュー!$O$3:$P$4,2,FALSE),"")</f>
        <v/>
      </c>
      <c r="U177" s="12"/>
      <c r="V177" s="12"/>
    </row>
    <row r="178" spans="1:22" x14ac:dyDescent="0.2">
      <c r="A178" s="10" t="str">
        <f t="shared" si="2"/>
        <v/>
      </c>
      <c r="B178" s="3"/>
      <c r="C178" s="10" t="str">
        <f>IFERROR(VLOOKUP(B178,メニュー!$B$3:$C$40,2,FALSE),"")</f>
        <v/>
      </c>
      <c r="D178" s="3"/>
      <c r="E178" s="10" t="str">
        <f>IFERROR(VLOOKUP(D178,メニュー!$D$3:$E$5,2,FALSE),"")</f>
        <v/>
      </c>
      <c r="F178" s="3"/>
      <c r="G178" s="10"/>
      <c r="H178" s="3"/>
      <c r="I178" s="10" t="str">
        <f>IFERROR(IF(F178&lt;&gt;"",VLOOKUP(F178&amp;H178,メニュー!$H$53:$I$67,2,0),IF(AND(F178="",RIGHT(B178,3)="SMS"),VLOOKUP(H178,メニュー!$I$29:$J$29,2,0),IF(AND(F178="",E178=3),VLOOKUP(H178,メニュー!$I$18:$J$18,2,0),VLOOKUP(H178,メニュー!$I$12:$J$12,2,0)))),"")</f>
        <v/>
      </c>
      <c r="J178" s="3"/>
      <c r="K178" s="30" t="str">
        <f>IFERROR(VLOOKUP(J178,メニュー!$K$3:$L$4,2,FALSE),"")</f>
        <v/>
      </c>
      <c r="L178" s="33"/>
      <c r="M178" s="12"/>
      <c r="N178" s="12"/>
      <c r="O178" s="12"/>
      <c r="P178" s="12"/>
      <c r="Q178" s="12"/>
      <c r="R178" s="10" t="str">
        <f>IFERROR(IF(VLOOKUP(Q178,メニュー!$M$3:$N$15,2,FALSE)="","",VLOOKUP(Q178,メニュー!$M$3:$N$15,2,FALSE)),"")</f>
        <v/>
      </c>
      <c r="S178" s="3"/>
      <c r="T178" s="10" t="str">
        <f>IFERROR(VLOOKUP(S178,メニュー!$O$3:$P$4,2,FALSE),"")</f>
        <v/>
      </c>
      <c r="U178" s="12"/>
      <c r="V178" s="12"/>
    </row>
    <row r="179" spans="1:22" x14ac:dyDescent="0.2">
      <c r="A179" s="10" t="str">
        <f t="shared" si="2"/>
        <v/>
      </c>
      <c r="B179" s="3"/>
      <c r="C179" s="10" t="str">
        <f>IFERROR(VLOOKUP(B179,メニュー!$B$3:$C$40,2,FALSE),"")</f>
        <v/>
      </c>
      <c r="D179" s="3"/>
      <c r="E179" s="10" t="str">
        <f>IFERROR(VLOOKUP(D179,メニュー!$D$3:$E$5,2,FALSE),"")</f>
        <v/>
      </c>
      <c r="F179" s="3"/>
      <c r="G179" s="10"/>
      <c r="H179" s="3"/>
      <c r="I179" s="10" t="str">
        <f>IFERROR(IF(F179&lt;&gt;"",VLOOKUP(F179&amp;H179,メニュー!$H$53:$I$67,2,0),IF(AND(F179="",RIGHT(B179,3)="SMS"),VLOOKUP(H179,メニュー!$I$29:$J$29,2,0),IF(AND(F179="",E179=3),VLOOKUP(H179,メニュー!$I$18:$J$18,2,0),VLOOKUP(H179,メニュー!$I$12:$J$12,2,0)))),"")</f>
        <v/>
      </c>
      <c r="J179" s="3"/>
      <c r="K179" s="30" t="str">
        <f>IFERROR(VLOOKUP(J179,メニュー!$K$3:$L$4,2,FALSE),"")</f>
        <v/>
      </c>
      <c r="L179" s="33"/>
      <c r="M179" s="12"/>
      <c r="N179" s="12"/>
      <c r="O179" s="12"/>
      <c r="P179" s="12"/>
      <c r="Q179" s="12"/>
      <c r="R179" s="10" t="str">
        <f>IFERROR(IF(VLOOKUP(Q179,メニュー!$M$3:$N$15,2,FALSE)="","",VLOOKUP(Q179,メニュー!$M$3:$N$15,2,FALSE)),"")</f>
        <v/>
      </c>
      <c r="S179" s="3"/>
      <c r="T179" s="10" t="str">
        <f>IFERROR(VLOOKUP(S179,メニュー!$O$3:$P$4,2,FALSE),"")</f>
        <v/>
      </c>
      <c r="U179" s="12"/>
      <c r="V179" s="12"/>
    </row>
    <row r="180" spans="1:22" x14ac:dyDescent="0.2">
      <c r="A180" s="10" t="str">
        <f t="shared" si="2"/>
        <v/>
      </c>
      <c r="B180" s="3"/>
      <c r="C180" s="10" t="str">
        <f>IFERROR(VLOOKUP(B180,メニュー!$B$3:$C$40,2,FALSE),"")</f>
        <v/>
      </c>
      <c r="D180" s="3"/>
      <c r="E180" s="10" t="str">
        <f>IFERROR(VLOOKUP(D180,メニュー!$D$3:$E$5,2,FALSE),"")</f>
        <v/>
      </c>
      <c r="F180" s="3"/>
      <c r="G180" s="10"/>
      <c r="H180" s="3"/>
      <c r="I180" s="10" t="str">
        <f>IFERROR(IF(F180&lt;&gt;"",VLOOKUP(F180&amp;H180,メニュー!$H$53:$I$67,2,0),IF(AND(F180="",RIGHT(B180,3)="SMS"),VLOOKUP(H180,メニュー!$I$29:$J$29,2,0),IF(AND(F180="",E180=3),VLOOKUP(H180,メニュー!$I$18:$J$18,2,0),VLOOKUP(H180,メニュー!$I$12:$J$12,2,0)))),"")</f>
        <v/>
      </c>
      <c r="J180" s="3"/>
      <c r="K180" s="30" t="str">
        <f>IFERROR(VLOOKUP(J180,メニュー!$K$3:$L$4,2,FALSE),"")</f>
        <v/>
      </c>
      <c r="L180" s="33"/>
      <c r="M180" s="12"/>
      <c r="N180" s="12"/>
      <c r="O180" s="12"/>
      <c r="P180" s="12"/>
      <c r="Q180" s="12"/>
      <c r="R180" s="10" t="str">
        <f>IFERROR(IF(VLOOKUP(Q180,メニュー!$M$3:$N$15,2,FALSE)="","",VLOOKUP(Q180,メニュー!$M$3:$N$15,2,FALSE)),"")</f>
        <v/>
      </c>
      <c r="S180" s="3"/>
      <c r="T180" s="10" t="str">
        <f>IFERROR(VLOOKUP(S180,メニュー!$O$3:$P$4,2,FALSE),"")</f>
        <v/>
      </c>
      <c r="U180" s="12"/>
      <c r="V180" s="12"/>
    </row>
    <row r="181" spans="1:22" x14ac:dyDescent="0.2">
      <c r="A181" s="10" t="str">
        <f t="shared" si="2"/>
        <v/>
      </c>
      <c r="B181" s="3"/>
      <c r="C181" s="10" t="str">
        <f>IFERROR(VLOOKUP(B181,メニュー!$B$3:$C$40,2,FALSE),"")</f>
        <v/>
      </c>
      <c r="D181" s="3"/>
      <c r="E181" s="10" t="str">
        <f>IFERROR(VLOOKUP(D181,メニュー!$D$3:$E$5,2,FALSE),"")</f>
        <v/>
      </c>
      <c r="F181" s="3"/>
      <c r="G181" s="10"/>
      <c r="H181" s="3"/>
      <c r="I181" s="10" t="str">
        <f>IFERROR(IF(F181&lt;&gt;"",VLOOKUP(F181&amp;H181,メニュー!$H$53:$I$67,2,0),IF(AND(F181="",RIGHT(B181,3)="SMS"),VLOOKUP(H181,メニュー!$I$29:$J$29,2,0),IF(AND(F181="",E181=3),VLOOKUP(H181,メニュー!$I$18:$J$18,2,0),VLOOKUP(H181,メニュー!$I$12:$J$12,2,0)))),"")</f>
        <v/>
      </c>
      <c r="J181" s="3"/>
      <c r="K181" s="30" t="str">
        <f>IFERROR(VLOOKUP(J181,メニュー!$K$3:$L$4,2,FALSE),"")</f>
        <v/>
      </c>
      <c r="L181" s="33"/>
      <c r="M181" s="12"/>
      <c r="N181" s="12"/>
      <c r="O181" s="12"/>
      <c r="P181" s="12"/>
      <c r="Q181" s="12"/>
      <c r="R181" s="10" t="str">
        <f>IFERROR(IF(VLOOKUP(Q181,メニュー!$M$3:$N$15,2,FALSE)="","",VLOOKUP(Q181,メニュー!$M$3:$N$15,2,FALSE)),"")</f>
        <v/>
      </c>
      <c r="S181" s="3"/>
      <c r="T181" s="10" t="str">
        <f>IFERROR(VLOOKUP(S181,メニュー!$O$3:$P$4,2,FALSE),"")</f>
        <v/>
      </c>
      <c r="U181" s="12"/>
      <c r="V181" s="12"/>
    </row>
    <row r="182" spans="1:22" x14ac:dyDescent="0.2">
      <c r="A182" s="10" t="str">
        <f t="shared" si="2"/>
        <v/>
      </c>
      <c r="B182" s="3"/>
      <c r="C182" s="10" t="str">
        <f>IFERROR(VLOOKUP(B182,メニュー!$B$3:$C$40,2,FALSE),"")</f>
        <v/>
      </c>
      <c r="D182" s="3"/>
      <c r="E182" s="10" t="str">
        <f>IFERROR(VLOOKUP(D182,メニュー!$D$3:$E$5,2,FALSE),"")</f>
        <v/>
      </c>
      <c r="F182" s="3"/>
      <c r="G182" s="10"/>
      <c r="H182" s="3"/>
      <c r="I182" s="10" t="str">
        <f>IFERROR(IF(F182&lt;&gt;"",VLOOKUP(F182&amp;H182,メニュー!$H$53:$I$67,2,0),IF(AND(F182="",RIGHT(B182,3)="SMS"),VLOOKUP(H182,メニュー!$I$29:$J$29,2,0),IF(AND(F182="",E182=3),VLOOKUP(H182,メニュー!$I$18:$J$18,2,0),VLOOKUP(H182,メニュー!$I$12:$J$12,2,0)))),"")</f>
        <v/>
      </c>
      <c r="J182" s="3"/>
      <c r="K182" s="30" t="str">
        <f>IFERROR(VLOOKUP(J182,メニュー!$K$3:$L$4,2,FALSE),"")</f>
        <v/>
      </c>
      <c r="L182" s="33"/>
      <c r="M182" s="12"/>
      <c r="N182" s="12"/>
      <c r="O182" s="12"/>
      <c r="P182" s="12"/>
      <c r="Q182" s="12"/>
      <c r="R182" s="10" t="str">
        <f>IFERROR(IF(VLOOKUP(Q182,メニュー!$M$3:$N$15,2,FALSE)="","",VLOOKUP(Q182,メニュー!$M$3:$N$15,2,FALSE)),"")</f>
        <v/>
      </c>
      <c r="S182" s="3"/>
      <c r="T182" s="10" t="str">
        <f>IFERROR(VLOOKUP(S182,メニュー!$O$3:$P$4,2,FALSE),"")</f>
        <v/>
      </c>
      <c r="U182" s="12"/>
      <c r="V182" s="12"/>
    </row>
    <row r="183" spans="1:22" x14ac:dyDescent="0.2">
      <c r="A183" s="10" t="str">
        <f t="shared" si="2"/>
        <v/>
      </c>
      <c r="B183" s="3"/>
      <c r="C183" s="10" t="str">
        <f>IFERROR(VLOOKUP(B183,メニュー!$B$3:$C$40,2,FALSE),"")</f>
        <v/>
      </c>
      <c r="D183" s="3"/>
      <c r="E183" s="10" t="str">
        <f>IFERROR(VLOOKUP(D183,メニュー!$D$3:$E$5,2,FALSE),"")</f>
        <v/>
      </c>
      <c r="F183" s="3"/>
      <c r="G183" s="10"/>
      <c r="H183" s="3"/>
      <c r="I183" s="10" t="str">
        <f>IFERROR(IF(F183&lt;&gt;"",VLOOKUP(F183&amp;H183,メニュー!$H$53:$I$67,2,0),IF(AND(F183="",RIGHT(B183,3)="SMS"),VLOOKUP(H183,メニュー!$I$29:$J$29,2,0),IF(AND(F183="",E183=3),VLOOKUP(H183,メニュー!$I$18:$J$18,2,0),VLOOKUP(H183,メニュー!$I$12:$J$12,2,0)))),"")</f>
        <v/>
      </c>
      <c r="J183" s="3"/>
      <c r="K183" s="30" t="str">
        <f>IFERROR(VLOOKUP(J183,メニュー!$K$3:$L$4,2,FALSE),"")</f>
        <v/>
      </c>
      <c r="L183" s="33"/>
      <c r="M183" s="12"/>
      <c r="N183" s="12"/>
      <c r="O183" s="12"/>
      <c r="P183" s="12"/>
      <c r="Q183" s="12"/>
      <c r="R183" s="10" t="str">
        <f>IFERROR(IF(VLOOKUP(Q183,メニュー!$M$3:$N$15,2,FALSE)="","",VLOOKUP(Q183,メニュー!$M$3:$N$15,2,FALSE)),"")</f>
        <v/>
      </c>
      <c r="S183" s="3"/>
      <c r="T183" s="10" t="str">
        <f>IFERROR(VLOOKUP(S183,メニュー!$O$3:$P$4,2,FALSE),"")</f>
        <v/>
      </c>
      <c r="U183" s="12"/>
      <c r="V183" s="12"/>
    </row>
    <row r="184" spans="1:22" x14ac:dyDescent="0.2">
      <c r="A184" s="10" t="str">
        <f t="shared" si="2"/>
        <v/>
      </c>
      <c r="B184" s="3"/>
      <c r="C184" s="10" t="str">
        <f>IFERROR(VLOOKUP(B184,メニュー!$B$3:$C$40,2,FALSE),"")</f>
        <v/>
      </c>
      <c r="D184" s="3"/>
      <c r="E184" s="10" t="str">
        <f>IFERROR(VLOOKUP(D184,メニュー!$D$3:$E$5,2,FALSE),"")</f>
        <v/>
      </c>
      <c r="F184" s="3"/>
      <c r="G184" s="10"/>
      <c r="H184" s="3"/>
      <c r="I184" s="10" t="str">
        <f>IFERROR(IF(F184&lt;&gt;"",VLOOKUP(F184&amp;H184,メニュー!$H$53:$I$67,2,0),IF(AND(F184="",RIGHT(B184,3)="SMS"),VLOOKUP(H184,メニュー!$I$29:$J$29,2,0),IF(AND(F184="",E184=3),VLOOKUP(H184,メニュー!$I$18:$J$18,2,0),VLOOKUP(H184,メニュー!$I$12:$J$12,2,0)))),"")</f>
        <v/>
      </c>
      <c r="J184" s="3"/>
      <c r="K184" s="30" t="str">
        <f>IFERROR(VLOOKUP(J184,メニュー!$K$3:$L$4,2,FALSE),"")</f>
        <v/>
      </c>
      <c r="L184" s="33"/>
      <c r="M184" s="12"/>
      <c r="N184" s="12"/>
      <c r="O184" s="12"/>
      <c r="P184" s="12"/>
      <c r="Q184" s="12"/>
      <c r="R184" s="10" t="str">
        <f>IFERROR(IF(VLOOKUP(Q184,メニュー!$M$3:$N$15,2,FALSE)="","",VLOOKUP(Q184,メニュー!$M$3:$N$15,2,FALSE)),"")</f>
        <v/>
      </c>
      <c r="S184" s="3"/>
      <c r="T184" s="10" t="str">
        <f>IFERROR(VLOOKUP(S184,メニュー!$O$3:$P$4,2,FALSE),"")</f>
        <v/>
      </c>
      <c r="U184" s="12"/>
      <c r="V184" s="12"/>
    </row>
    <row r="185" spans="1:22" x14ac:dyDescent="0.2">
      <c r="A185" s="10" t="str">
        <f t="shared" si="2"/>
        <v/>
      </c>
      <c r="B185" s="3"/>
      <c r="C185" s="10" t="str">
        <f>IFERROR(VLOOKUP(B185,メニュー!$B$3:$C$40,2,FALSE),"")</f>
        <v/>
      </c>
      <c r="D185" s="3"/>
      <c r="E185" s="10" t="str">
        <f>IFERROR(VLOOKUP(D185,メニュー!$D$3:$E$5,2,FALSE),"")</f>
        <v/>
      </c>
      <c r="F185" s="3"/>
      <c r="G185" s="10"/>
      <c r="H185" s="3"/>
      <c r="I185" s="10" t="str">
        <f>IFERROR(IF(F185&lt;&gt;"",VLOOKUP(F185&amp;H185,メニュー!$H$53:$I$67,2,0),IF(AND(F185="",RIGHT(B185,3)="SMS"),VLOOKUP(H185,メニュー!$I$29:$J$29,2,0),IF(AND(F185="",E185=3),VLOOKUP(H185,メニュー!$I$18:$J$18,2,0),VLOOKUP(H185,メニュー!$I$12:$J$12,2,0)))),"")</f>
        <v/>
      </c>
      <c r="J185" s="3"/>
      <c r="K185" s="30" t="str">
        <f>IFERROR(VLOOKUP(J185,メニュー!$K$3:$L$4,2,FALSE),"")</f>
        <v/>
      </c>
      <c r="L185" s="33"/>
      <c r="M185" s="12"/>
      <c r="N185" s="12"/>
      <c r="O185" s="12"/>
      <c r="P185" s="12"/>
      <c r="Q185" s="12"/>
      <c r="R185" s="10" t="str">
        <f>IFERROR(IF(VLOOKUP(Q185,メニュー!$M$3:$N$15,2,FALSE)="","",VLOOKUP(Q185,メニュー!$M$3:$N$15,2,FALSE)),"")</f>
        <v/>
      </c>
      <c r="S185" s="3"/>
      <c r="T185" s="10" t="str">
        <f>IFERROR(VLOOKUP(S185,メニュー!$O$3:$P$4,2,FALSE),"")</f>
        <v/>
      </c>
      <c r="U185" s="12"/>
      <c r="V185" s="12"/>
    </row>
    <row r="186" spans="1:22" x14ac:dyDescent="0.2">
      <c r="A186" s="10" t="str">
        <f t="shared" si="2"/>
        <v/>
      </c>
      <c r="B186" s="3"/>
      <c r="C186" s="10" t="str">
        <f>IFERROR(VLOOKUP(B186,メニュー!$B$3:$C$40,2,FALSE),"")</f>
        <v/>
      </c>
      <c r="D186" s="3"/>
      <c r="E186" s="10" t="str">
        <f>IFERROR(VLOOKUP(D186,メニュー!$D$3:$E$5,2,FALSE),"")</f>
        <v/>
      </c>
      <c r="F186" s="3"/>
      <c r="G186" s="10"/>
      <c r="H186" s="3"/>
      <c r="I186" s="10" t="str">
        <f>IFERROR(IF(F186&lt;&gt;"",VLOOKUP(F186&amp;H186,メニュー!$H$53:$I$67,2,0),IF(AND(F186="",RIGHT(B186,3)="SMS"),VLOOKUP(H186,メニュー!$I$29:$J$29,2,0),IF(AND(F186="",E186=3),VLOOKUP(H186,メニュー!$I$18:$J$18,2,0),VLOOKUP(H186,メニュー!$I$12:$J$12,2,0)))),"")</f>
        <v/>
      </c>
      <c r="J186" s="3"/>
      <c r="K186" s="30" t="str">
        <f>IFERROR(VLOOKUP(J186,メニュー!$K$3:$L$4,2,FALSE),"")</f>
        <v/>
      </c>
      <c r="L186" s="33"/>
      <c r="M186" s="12"/>
      <c r="N186" s="12"/>
      <c r="O186" s="12"/>
      <c r="P186" s="12"/>
      <c r="Q186" s="12"/>
      <c r="R186" s="10" t="str">
        <f>IFERROR(IF(VLOOKUP(Q186,メニュー!$M$3:$N$15,2,FALSE)="","",VLOOKUP(Q186,メニュー!$M$3:$N$15,2,FALSE)),"")</f>
        <v/>
      </c>
      <c r="S186" s="3"/>
      <c r="T186" s="10" t="str">
        <f>IFERROR(VLOOKUP(S186,メニュー!$O$3:$P$4,2,FALSE),"")</f>
        <v/>
      </c>
      <c r="U186" s="12"/>
      <c r="V186" s="12"/>
    </row>
    <row r="187" spans="1:22" x14ac:dyDescent="0.2">
      <c r="A187" s="10" t="str">
        <f t="shared" si="2"/>
        <v/>
      </c>
      <c r="B187" s="3"/>
      <c r="C187" s="10" t="str">
        <f>IFERROR(VLOOKUP(B187,メニュー!$B$3:$C$40,2,FALSE),"")</f>
        <v/>
      </c>
      <c r="D187" s="3"/>
      <c r="E187" s="10" t="str">
        <f>IFERROR(VLOOKUP(D187,メニュー!$D$3:$E$5,2,FALSE),"")</f>
        <v/>
      </c>
      <c r="F187" s="3"/>
      <c r="G187" s="10"/>
      <c r="H187" s="3"/>
      <c r="I187" s="10" t="str">
        <f>IFERROR(IF(F187&lt;&gt;"",VLOOKUP(F187&amp;H187,メニュー!$H$53:$I$67,2,0),IF(AND(F187="",RIGHT(B187,3)="SMS"),VLOOKUP(H187,メニュー!$I$29:$J$29,2,0),IF(AND(F187="",E187=3),VLOOKUP(H187,メニュー!$I$18:$J$18,2,0),VLOOKUP(H187,メニュー!$I$12:$J$12,2,0)))),"")</f>
        <v/>
      </c>
      <c r="J187" s="3"/>
      <c r="K187" s="30" t="str">
        <f>IFERROR(VLOOKUP(J187,メニュー!$K$3:$L$4,2,FALSE),"")</f>
        <v/>
      </c>
      <c r="L187" s="33"/>
      <c r="M187" s="12"/>
      <c r="N187" s="12"/>
      <c r="O187" s="12"/>
      <c r="P187" s="12"/>
      <c r="Q187" s="12"/>
      <c r="R187" s="10" t="str">
        <f>IFERROR(IF(VLOOKUP(Q187,メニュー!$M$3:$N$15,2,FALSE)="","",VLOOKUP(Q187,メニュー!$M$3:$N$15,2,FALSE)),"")</f>
        <v/>
      </c>
      <c r="S187" s="3"/>
      <c r="T187" s="10" t="str">
        <f>IFERROR(VLOOKUP(S187,メニュー!$O$3:$P$4,2,FALSE),"")</f>
        <v/>
      </c>
      <c r="U187" s="12"/>
      <c r="V187" s="12"/>
    </row>
    <row r="188" spans="1:22" x14ac:dyDescent="0.2">
      <c r="A188" s="10" t="str">
        <f t="shared" si="2"/>
        <v/>
      </c>
      <c r="B188" s="3"/>
      <c r="C188" s="10" t="str">
        <f>IFERROR(VLOOKUP(B188,メニュー!$B$3:$C$40,2,FALSE),"")</f>
        <v/>
      </c>
      <c r="D188" s="3"/>
      <c r="E188" s="10" t="str">
        <f>IFERROR(VLOOKUP(D188,メニュー!$D$3:$E$5,2,FALSE),"")</f>
        <v/>
      </c>
      <c r="F188" s="3"/>
      <c r="G188" s="10"/>
      <c r="H188" s="3"/>
      <c r="I188" s="10" t="str">
        <f>IFERROR(IF(F188&lt;&gt;"",VLOOKUP(F188&amp;H188,メニュー!$H$53:$I$67,2,0),IF(AND(F188="",RIGHT(B188,3)="SMS"),VLOOKUP(H188,メニュー!$I$29:$J$29,2,0),IF(AND(F188="",E188=3),VLOOKUP(H188,メニュー!$I$18:$J$18,2,0),VLOOKUP(H188,メニュー!$I$12:$J$12,2,0)))),"")</f>
        <v/>
      </c>
      <c r="J188" s="3"/>
      <c r="K188" s="30" t="str">
        <f>IFERROR(VLOOKUP(J188,メニュー!$K$3:$L$4,2,FALSE),"")</f>
        <v/>
      </c>
      <c r="L188" s="33"/>
      <c r="M188" s="12"/>
      <c r="N188" s="12"/>
      <c r="O188" s="12"/>
      <c r="P188" s="12"/>
      <c r="Q188" s="12"/>
      <c r="R188" s="10" t="str">
        <f>IFERROR(IF(VLOOKUP(Q188,メニュー!$M$3:$N$15,2,FALSE)="","",VLOOKUP(Q188,メニュー!$M$3:$N$15,2,FALSE)),"")</f>
        <v/>
      </c>
      <c r="S188" s="3"/>
      <c r="T188" s="10" t="str">
        <f>IFERROR(VLOOKUP(S188,メニュー!$O$3:$P$4,2,FALSE),"")</f>
        <v/>
      </c>
      <c r="U188" s="12"/>
      <c r="V188" s="12"/>
    </row>
    <row r="189" spans="1:22" x14ac:dyDescent="0.2">
      <c r="A189" s="10" t="str">
        <f t="shared" si="2"/>
        <v/>
      </c>
      <c r="B189" s="3"/>
      <c r="C189" s="10" t="str">
        <f>IFERROR(VLOOKUP(B189,メニュー!$B$3:$C$40,2,FALSE),"")</f>
        <v/>
      </c>
      <c r="D189" s="3"/>
      <c r="E189" s="10" t="str">
        <f>IFERROR(VLOOKUP(D189,メニュー!$D$3:$E$5,2,FALSE),"")</f>
        <v/>
      </c>
      <c r="F189" s="3"/>
      <c r="G189" s="10"/>
      <c r="H189" s="3"/>
      <c r="I189" s="10" t="str">
        <f>IFERROR(IF(F189&lt;&gt;"",VLOOKUP(F189&amp;H189,メニュー!$H$53:$I$67,2,0),IF(AND(F189="",RIGHT(B189,3)="SMS"),VLOOKUP(H189,メニュー!$I$29:$J$29,2,0),IF(AND(F189="",E189=3),VLOOKUP(H189,メニュー!$I$18:$J$18,2,0),VLOOKUP(H189,メニュー!$I$12:$J$12,2,0)))),"")</f>
        <v/>
      </c>
      <c r="J189" s="3"/>
      <c r="K189" s="30" t="str">
        <f>IFERROR(VLOOKUP(J189,メニュー!$K$3:$L$4,2,FALSE),"")</f>
        <v/>
      </c>
      <c r="L189" s="33"/>
      <c r="M189" s="12"/>
      <c r="N189" s="12"/>
      <c r="O189" s="12"/>
      <c r="P189" s="12"/>
      <c r="Q189" s="12"/>
      <c r="R189" s="10" t="str">
        <f>IFERROR(IF(VLOOKUP(Q189,メニュー!$M$3:$N$15,2,FALSE)="","",VLOOKUP(Q189,メニュー!$M$3:$N$15,2,FALSE)),"")</f>
        <v/>
      </c>
      <c r="S189" s="3"/>
      <c r="T189" s="10" t="str">
        <f>IFERROR(VLOOKUP(S189,メニュー!$O$3:$P$4,2,FALSE),"")</f>
        <v/>
      </c>
      <c r="U189" s="12"/>
      <c r="V189" s="12"/>
    </row>
    <row r="190" spans="1:22" x14ac:dyDescent="0.2">
      <c r="A190" s="10" t="str">
        <f t="shared" si="2"/>
        <v/>
      </c>
      <c r="B190" s="3"/>
      <c r="C190" s="10" t="str">
        <f>IFERROR(VLOOKUP(B190,メニュー!$B$3:$C$40,2,FALSE),"")</f>
        <v/>
      </c>
      <c r="D190" s="3"/>
      <c r="E190" s="10" t="str">
        <f>IFERROR(VLOOKUP(D190,メニュー!$D$3:$E$5,2,FALSE),"")</f>
        <v/>
      </c>
      <c r="F190" s="3"/>
      <c r="G190" s="10"/>
      <c r="H190" s="3"/>
      <c r="I190" s="10" t="str">
        <f>IFERROR(IF(F190&lt;&gt;"",VLOOKUP(F190&amp;H190,メニュー!$H$53:$I$67,2,0),IF(AND(F190="",RIGHT(B190,3)="SMS"),VLOOKUP(H190,メニュー!$I$29:$J$29,2,0),IF(AND(F190="",E190=3),VLOOKUP(H190,メニュー!$I$18:$J$18,2,0),VLOOKUP(H190,メニュー!$I$12:$J$12,2,0)))),"")</f>
        <v/>
      </c>
      <c r="J190" s="3"/>
      <c r="K190" s="30" t="str">
        <f>IFERROR(VLOOKUP(J190,メニュー!$K$3:$L$4,2,FALSE),"")</f>
        <v/>
      </c>
      <c r="L190" s="33"/>
      <c r="M190" s="12"/>
      <c r="N190" s="12"/>
      <c r="O190" s="12"/>
      <c r="P190" s="12"/>
      <c r="Q190" s="12"/>
      <c r="R190" s="10" t="str">
        <f>IFERROR(IF(VLOOKUP(Q190,メニュー!$M$3:$N$15,2,FALSE)="","",VLOOKUP(Q190,メニュー!$M$3:$N$15,2,FALSE)),"")</f>
        <v/>
      </c>
      <c r="S190" s="3"/>
      <c r="T190" s="10" t="str">
        <f>IFERROR(VLOOKUP(S190,メニュー!$O$3:$P$4,2,FALSE),"")</f>
        <v/>
      </c>
      <c r="U190" s="12"/>
      <c r="V190" s="12"/>
    </row>
    <row r="191" spans="1:22" x14ac:dyDescent="0.2">
      <c r="A191" s="10" t="str">
        <f t="shared" si="2"/>
        <v/>
      </c>
      <c r="B191" s="3"/>
      <c r="C191" s="10" t="str">
        <f>IFERROR(VLOOKUP(B191,メニュー!$B$3:$C$40,2,FALSE),"")</f>
        <v/>
      </c>
      <c r="D191" s="3"/>
      <c r="E191" s="10" t="str">
        <f>IFERROR(VLOOKUP(D191,メニュー!$D$3:$E$5,2,FALSE),"")</f>
        <v/>
      </c>
      <c r="F191" s="3"/>
      <c r="G191" s="10"/>
      <c r="H191" s="3"/>
      <c r="I191" s="10" t="str">
        <f>IFERROR(IF(F191&lt;&gt;"",VLOOKUP(F191&amp;H191,メニュー!$H$53:$I$67,2,0),IF(AND(F191="",RIGHT(B191,3)="SMS"),VLOOKUP(H191,メニュー!$I$29:$J$29,2,0),IF(AND(F191="",E191=3),VLOOKUP(H191,メニュー!$I$18:$J$18,2,0),VLOOKUP(H191,メニュー!$I$12:$J$12,2,0)))),"")</f>
        <v/>
      </c>
      <c r="J191" s="3"/>
      <c r="K191" s="30" t="str">
        <f>IFERROR(VLOOKUP(J191,メニュー!$K$3:$L$4,2,FALSE),"")</f>
        <v/>
      </c>
      <c r="L191" s="33"/>
      <c r="M191" s="12"/>
      <c r="N191" s="12"/>
      <c r="O191" s="12"/>
      <c r="P191" s="12"/>
      <c r="Q191" s="12"/>
      <c r="R191" s="10" t="str">
        <f>IFERROR(IF(VLOOKUP(Q191,メニュー!$M$3:$N$15,2,FALSE)="","",VLOOKUP(Q191,メニュー!$M$3:$N$15,2,FALSE)),"")</f>
        <v/>
      </c>
      <c r="S191" s="3"/>
      <c r="T191" s="10" t="str">
        <f>IFERROR(VLOOKUP(S191,メニュー!$O$3:$P$4,2,FALSE),"")</f>
        <v/>
      </c>
      <c r="U191" s="12"/>
      <c r="V191" s="12"/>
    </row>
    <row r="192" spans="1:22" x14ac:dyDescent="0.2">
      <c r="A192" s="10" t="str">
        <f t="shared" si="2"/>
        <v/>
      </c>
      <c r="B192" s="3"/>
      <c r="C192" s="10" t="str">
        <f>IFERROR(VLOOKUP(B192,メニュー!$B$3:$C$40,2,FALSE),"")</f>
        <v/>
      </c>
      <c r="D192" s="3"/>
      <c r="E192" s="10" t="str">
        <f>IFERROR(VLOOKUP(D192,メニュー!$D$3:$E$5,2,FALSE),"")</f>
        <v/>
      </c>
      <c r="F192" s="3"/>
      <c r="G192" s="10"/>
      <c r="H192" s="3"/>
      <c r="I192" s="10" t="str">
        <f>IFERROR(IF(F192&lt;&gt;"",VLOOKUP(F192&amp;H192,メニュー!$H$53:$I$67,2,0),IF(AND(F192="",RIGHT(B192,3)="SMS"),VLOOKUP(H192,メニュー!$I$29:$J$29,2,0),IF(AND(F192="",E192=3),VLOOKUP(H192,メニュー!$I$18:$J$18,2,0),VLOOKUP(H192,メニュー!$I$12:$J$12,2,0)))),"")</f>
        <v/>
      </c>
      <c r="J192" s="3"/>
      <c r="K192" s="30" t="str">
        <f>IFERROR(VLOOKUP(J192,メニュー!$K$3:$L$4,2,FALSE),"")</f>
        <v/>
      </c>
      <c r="L192" s="33"/>
      <c r="M192" s="12"/>
      <c r="N192" s="12"/>
      <c r="O192" s="12"/>
      <c r="P192" s="12"/>
      <c r="Q192" s="12"/>
      <c r="R192" s="10" t="str">
        <f>IFERROR(IF(VLOOKUP(Q192,メニュー!$M$3:$N$15,2,FALSE)="","",VLOOKUP(Q192,メニュー!$M$3:$N$15,2,FALSE)),"")</f>
        <v/>
      </c>
      <c r="S192" s="3"/>
      <c r="T192" s="10" t="str">
        <f>IFERROR(VLOOKUP(S192,メニュー!$O$3:$P$4,2,FALSE),"")</f>
        <v/>
      </c>
      <c r="U192" s="12"/>
      <c r="V192" s="12"/>
    </row>
    <row r="193" spans="1:22" x14ac:dyDescent="0.2">
      <c r="A193" s="10" t="str">
        <f t="shared" si="2"/>
        <v/>
      </c>
      <c r="B193" s="3"/>
      <c r="C193" s="10" t="str">
        <f>IFERROR(VLOOKUP(B193,メニュー!$B$3:$C$40,2,FALSE),"")</f>
        <v/>
      </c>
      <c r="D193" s="3"/>
      <c r="E193" s="10" t="str">
        <f>IFERROR(VLOOKUP(D193,メニュー!$D$3:$E$5,2,FALSE),"")</f>
        <v/>
      </c>
      <c r="F193" s="3"/>
      <c r="G193" s="10"/>
      <c r="H193" s="3"/>
      <c r="I193" s="10" t="str">
        <f>IFERROR(IF(F193&lt;&gt;"",VLOOKUP(F193&amp;H193,メニュー!$H$53:$I$67,2,0),IF(AND(F193="",RIGHT(B193,3)="SMS"),VLOOKUP(H193,メニュー!$I$29:$J$29,2,0),IF(AND(F193="",E193=3),VLOOKUP(H193,メニュー!$I$18:$J$18,2,0),VLOOKUP(H193,メニュー!$I$12:$J$12,2,0)))),"")</f>
        <v/>
      </c>
      <c r="J193" s="3"/>
      <c r="K193" s="30" t="str">
        <f>IFERROR(VLOOKUP(J193,メニュー!$K$3:$L$4,2,FALSE),"")</f>
        <v/>
      </c>
      <c r="L193" s="33"/>
      <c r="M193" s="12"/>
      <c r="N193" s="12"/>
      <c r="O193" s="12"/>
      <c r="P193" s="12"/>
      <c r="Q193" s="12"/>
      <c r="R193" s="10" t="str">
        <f>IFERROR(IF(VLOOKUP(Q193,メニュー!$M$3:$N$15,2,FALSE)="","",VLOOKUP(Q193,メニュー!$M$3:$N$15,2,FALSE)),"")</f>
        <v/>
      </c>
      <c r="S193" s="3"/>
      <c r="T193" s="10" t="str">
        <f>IFERROR(VLOOKUP(S193,メニュー!$O$3:$P$4,2,FALSE),"")</f>
        <v/>
      </c>
      <c r="U193" s="12"/>
      <c r="V193" s="12"/>
    </row>
    <row r="194" spans="1:22" x14ac:dyDescent="0.2">
      <c r="A194" s="10" t="str">
        <f t="shared" si="2"/>
        <v/>
      </c>
      <c r="B194" s="3"/>
      <c r="C194" s="10" t="str">
        <f>IFERROR(VLOOKUP(B194,メニュー!$B$3:$C$40,2,FALSE),"")</f>
        <v/>
      </c>
      <c r="D194" s="3"/>
      <c r="E194" s="10" t="str">
        <f>IFERROR(VLOOKUP(D194,メニュー!$D$3:$E$5,2,FALSE),"")</f>
        <v/>
      </c>
      <c r="F194" s="3"/>
      <c r="G194" s="10"/>
      <c r="H194" s="3"/>
      <c r="I194" s="10" t="str">
        <f>IFERROR(IF(F194&lt;&gt;"",VLOOKUP(F194&amp;H194,メニュー!$H$53:$I$67,2,0),IF(AND(F194="",RIGHT(B194,3)="SMS"),VLOOKUP(H194,メニュー!$I$29:$J$29,2,0),IF(AND(F194="",E194=3),VLOOKUP(H194,メニュー!$I$18:$J$18,2,0),VLOOKUP(H194,メニュー!$I$12:$J$12,2,0)))),"")</f>
        <v/>
      </c>
      <c r="J194" s="3"/>
      <c r="K194" s="30" t="str">
        <f>IFERROR(VLOOKUP(J194,メニュー!$K$3:$L$4,2,FALSE),"")</f>
        <v/>
      </c>
      <c r="L194" s="33"/>
      <c r="M194" s="12"/>
      <c r="N194" s="12"/>
      <c r="O194" s="12"/>
      <c r="P194" s="12"/>
      <c r="Q194" s="12"/>
      <c r="R194" s="10" t="str">
        <f>IFERROR(IF(VLOOKUP(Q194,メニュー!$M$3:$N$15,2,FALSE)="","",VLOOKUP(Q194,メニュー!$M$3:$N$15,2,FALSE)),"")</f>
        <v/>
      </c>
      <c r="S194" s="3"/>
      <c r="T194" s="10" t="str">
        <f>IFERROR(VLOOKUP(S194,メニュー!$O$3:$P$4,2,FALSE),"")</f>
        <v/>
      </c>
      <c r="U194" s="12"/>
      <c r="V194" s="12"/>
    </row>
    <row r="195" spans="1:22" x14ac:dyDescent="0.2">
      <c r="A195" s="10" t="str">
        <f t="shared" si="2"/>
        <v/>
      </c>
      <c r="B195" s="3"/>
      <c r="C195" s="10" t="str">
        <f>IFERROR(VLOOKUP(B195,メニュー!$B$3:$C$40,2,FALSE),"")</f>
        <v/>
      </c>
      <c r="D195" s="3"/>
      <c r="E195" s="10" t="str">
        <f>IFERROR(VLOOKUP(D195,メニュー!$D$3:$E$5,2,FALSE),"")</f>
        <v/>
      </c>
      <c r="F195" s="3"/>
      <c r="G195" s="10"/>
      <c r="H195" s="3"/>
      <c r="I195" s="10" t="str">
        <f>IFERROR(IF(F195&lt;&gt;"",VLOOKUP(F195&amp;H195,メニュー!$H$53:$I$67,2,0),IF(AND(F195="",RIGHT(B195,3)="SMS"),VLOOKUP(H195,メニュー!$I$29:$J$29,2,0),IF(AND(F195="",E195=3),VLOOKUP(H195,メニュー!$I$18:$J$18,2,0),VLOOKUP(H195,メニュー!$I$12:$J$12,2,0)))),"")</f>
        <v/>
      </c>
      <c r="J195" s="3"/>
      <c r="K195" s="30" t="str">
        <f>IFERROR(VLOOKUP(J195,メニュー!$K$3:$L$4,2,FALSE),"")</f>
        <v/>
      </c>
      <c r="L195" s="33"/>
      <c r="M195" s="12"/>
      <c r="N195" s="12"/>
      <c r="O195" s="12"/>
      <c r="P195" s="12"/>
      <c r="Q195" s="12"/>
      <c r="R195" s="10" t="str">
        <f>IFERROR(IF(VLOOKUP(Q195,メニュー!$M$3:$N$15,2,FALSE)="","",VLOOKUP(Q195,メニュー!$M$3:$N$15,2,FALSE)),"")</f>
        <v/>
      </c>
      <c r="S195" s="3"/>
      <c r="T195" s="10" t="str">
        <f>IFERROR(VLOOKUP(S195,メニュー!$O$3:$P$4,2,FALSE),"")</f>
        <v/>
      </c>
      <c r="U195" s="12"/>
      <c r="V195" s="12"/>
    </row>
    <row r="196" spans="1:22" x14ac:dyDescent="0.2">
      <c r="A196" s="10" t="str">
        <f t="shared" ref="A196:A255" si="3">IF(B196="","",ROW()-1)</f>
        <v/>
      </c>
      <c r="B196" s="3"/>
      <c r="C196" s="10" t="str">
        <f>IFERROR(VLOOKUP(B196,メニュー!$B$3:$C$40,2,FALSE),"")</f>
        <v/>
      </c>
      <c r="D196" s="3"/>
      <c r="E196" s="10" t="str">
        <f>IFERROR(VLOOKUP(D196,メニュー!$D$3:$E$5,2,FALSE),"")</f>
        <v/>
      </c>
      <c r="F196" s="3"/>
      <c r="G196" s="10"/>
      <c r="H196" s="3"/>
      <c r="I196" s="10" t="str">
        <f>IFERROR(IF(F196&lt;&gt;"",VLOOKUP(F196&amp;H196,メニュー!$H$53:$I$67,2,0),IF(AND(F196="",RIGHT(B196,3)="SMS"),VLOOKUP(H196,メニュー!$I$29:$J$29,2,0),IF(AND(F196="",E196=3),VLOOKUP(H196,メニュー!$I$18:$J$18,2,0),VLOOKUP(H196,メニュー!$I$12:$J$12,2,0)))),"")</f>
        <v/>
      </c>
      <c r="J196" s="3"/>
      <c r="K196" s="30" t="str">
        <f>IFERROR(VLOOKUP(J196,メニュー!$K$3:$L$4,2,FALSE),"")</f>
        <v/>
      </c>
      <c r="L196" s="33"/>
      <c r="M196" s="12"/>
      <c r="N196" s="12"/>
      <c r="O196" s="12"/>
      <c r="P196" s="12"/>
      <c r="Q196" s="12"/>
      <c r="R196" s="10" t="str">
        <f>IFERROR(IF(VLOOKUP(Q196,メニュー!$M$3:$N$15,2,FALSE)="","",VLOOKUP(Q196,メニュー!$M$3:$N$15,2,FALSE)),"")</f>
        <v/>
      </c>
      <c r="S196" s="3"/>
      <c r="T196" s="10" t="str">
        <f>IFERROR(VLOOKUP(S196,メニュー!$O$3:$P$4,2,FALSE),"")</f>
        <v/>
      </c>
      <c r="U196" s="12"/>
      <c r="V196" s="12"/>
    </row>
    <row r="197" spans="1:22" x14ac:dyDescent="0.2">
      <c r="A197" s="10" t="str">
        <f t="shared" si="3"/>
        <v/>
      </c>
      <c r="B197" s="3"/>
      <c r="C197" s="10" t="str">
        <f>IFERROR(VLOOKUP(B197,メニュー!$B$3:$C$40,2,FALSE),"")</f>
        <v/>
      </c>
      <c r="D197" s="3"/>
      <c r="E197" s="10" t="str">
        <f>IFERROR(VLOOKUP(D197,メニュー!$D$3:$E$5,2,FALSE),"")</f>
        <v/>
      </c>
      <c r="F197" s="3"/>
      <c r="G197" s="10"/>
      <c r="H197" s="3"/>
      <c r="I197" s="10" t="str">
        <f>IFERROR(IF(F197&lt;&gt;"",VLOOKUP(F197&amp;H197,メニュー!$H$53:$I$67,2,0),IF(AND(F197="",RIGHT(B197,3)="SMS"),VLOOKUP(H197,メニュー!$I$29:$J$29,2,0),IF(AND(F197="",E197=3),VLOOKUP(H197,メニュー!$I$18:$J$18,2,0),VLOOKUP(H197,メニュー!$I$12:$J$12,2,0)))),"")</f>
        <v/>
      </c>
      <c r="J197" s="3"/>
      <c r="K197" s="30" t="str">
        <f>IFERROR(VLOOKUP(J197,メニュー!$K$3:$L$4,2,FALSE),"")</f>
        <v/>
      </c>
      <c r="L197" s="33"/>
      <c r="M197" s="12"/>
      <c r="N197" s="12"/>
      <c r="O197" s="12"/>
      <c r="P197" s="12"/>
      <c r="Q197" s="12"/>
      <c r="R197" s="10" t="str">
        <f>IFERROR(IF(VLOOKUP(Q197,メニュー!$M$3:$N$15,2,FALSE)="","",VLOOKUP(Q197,メニュー!$M$3:$N$15,2,FALSE)),"")</f>
        <v/>
      </c>
      <c r="S197" s="3"/>
      <c r="T197" s="10" t="str">
        <f>IFERROR(VLOOKUP(S197,メニュー!$O$3:$P$4,2,FALSE),"")</f>
        <v/>
      </c>
      <c r="U197" s="12"/>
      <c r="V197" s="12"/>
    </row>
    <row r="198" spans="1:22" x14ac:dyDescent="0.2">
      <c r="A198" s="10" t="str">
        <f t="shared" si="3"/>
        <v/>
      </c>
      <c r="B198" s="3"/>
      <c r="C198" s="10" t="str">
        <f>IFERROR(VLOOKUP(B198,メニュー!$B$3:$C$40,2,FALSE),"")</f>
        <v/>
      </c>
      <c r="D198" s="3"/>
      <c r="E198" s="10" t="str">
        <f>IFERROR(VLOOKUP(D198,メニュー!$D$3:$E$5,2,FALSE),"")</f>
        <v/>
      </c>
      <c r="F198" s="3"/>
      <c r="G198" s="10"/>
      <c r="H198" s="3"/>
      <c r="I198" s="10" t="str">
        <f>IFERROR(IF(F198&lt;&gt;"",VLOOKUP(F198&amp;H198,メニュー!$H$53:$I$67,2,0),IF(AND(F198="",RIGHT(B198,3)="SMS"),VLOOKUP(H198,メニュー!$I$29:$J$29,2,0),IF(AND(F198="",E198=3),VLOOKUP(H198,メニュー!$I$18:$J$18,2,0),VLOOKUP(H198,メニュー!$I$12:$J$12,2,0)))),"")</f>
        <v/>
      </c>
      <c r="J198" s="3"/>
      <c r="K198" s="30" t="str">
        <f>IFERROR(VLOOKUP(J198,メニュー!$K$3:$L$4,2,FALSE),"")</f>
        <v/>
      </c>
      <c r="L198" s="33"/>
      <c r="M198" s="12"/>
      <c r="N198" s="12"/>
      <c r="O198" s="12"/>
      <c r="P198" s="12"/>
      <c r="Q198" s="12"/>
      <c r="R198" s="10" t="str">
        <f>IFERROR(IF(VLOOKUP(Q198,メニュー!$M$3:$N$15,2,FALSE)="","",VLOOKUP(Q198,メニュー!$M$3:$N$15,2,FALSE)),"")</f>
        <v/>
      </c>
      <c r="S198" s="3"/>
      <c r="T198" s="10" t="str">
        <f>IFERROR(VLOOKUP(S198,メニュー!$O$3:$P$4,2,FALSE),"")</f>
        <v/>
      </c>
      <c r="U198" s="12"/>
      <c r="V198" s="12"/>
    </row>
    <row r="199" spans="1:22" x14ac:dyDescent="0.2">
      <c r="A199" s="10" t="str">
        <f t="shared" si="3"/>
        <v/>
      </c>
      <c r="B199" s="3"/>
      <c r="C199" s="10" t="str">
        <f>IFERROR(VLOOKUP(B199,メニュー!$B$3:$C$40,2,FALSE),"")</f>
        <v/>
      </c>
      <c r="D199" s="3"/>
      <c r="E199" s="10" t="str">
        <f>IFERROR(VLOOKUP(D199,メニュー!$D$3:$E$5,2,FALSE),"")</f>
        <v/>
      </c>
      <c r="F199" s="3"/>
      <c r="G199" s="10"/>
      <c r="H199" s="3"/>
      <c r="I199" s="10" t="str">
        <f>IFERROR(IF(F199&lt;&gt;"",VLOOKUP(F199&amp;H199,メニュー!$H$53:$I$67,2,0),IF(AND(F199="",RIGHT(B199,3)="SMS"),VLOOKUP(H199,メニュー!$I$29:$J$29,2,0),IF(AND(F199="",E199=3),VLOOKUP(H199,メニュー!$I$18:$J$18,2,0),VLOOKUP(H199,メニュー!$I$12:$J$12,2,0)))),"")</f>
        <v/>
      </c>
      <c r="J199" s="3"/>
      <c r="K199" s="30" t="str">
        <f>IFERROR(VLOOKUP(J199,メニュー!$K$3:$L$4,2,FALSE),"")</f>
        <v/>
      </c>
      <c r="L199" s="33"/>
      <c r="M199" s="12"/>
      <c r="N199" s="12"/>
      <c r="O199" s="12"/>
      <c r="P199" s="12"/>
      <c r="Q199" s="12"/>
      <c r="R199" s="10" t="str">
        <f>IFERROR(IF(VLOOKUP(Q199,メニュー!$M$3:$N$15,2,FALSE)="","",VLOOKUP(Q199,メニュー!$M$3:$N$15,2,FALSE)),"")</f>
        <v/>
      </c>
      <c r="S199" s="3"/>
      <c r="T199" s="10" t="str">
        <f>IFERROR(VLOOKUP(S199,メニュー!$O$3:$P$4,2,FALSE),"")</f>
        <v/>
      </c>
      <c r="U199" s="12"/>
      <c r="V199" s="12"/>
    </row>
    <row r="200" spans="1:22" x14ac:dyDescent="0.2">
      <c r="A200" s="10" t="str">
        <f t="shared" si="3"/>
        <v/>
      </c>
      <c r="B200" s="3"/>
      <c r="C200" s="10" t="str">
        <f>IFERROR(VLOOKUP(B200,メニュー!$B$3:$C$40,2,FALSE),"")</f>
        <v/>
      </c>
      <c r="D200" s="3"/>
      <c r="E200" s="10" t="str">
        <f>IFERROR(VLOOKUP(D200,メニュー!$D$3:$E$5,2,FALSE),"")</f>
        <v/>
      </c>
      <c r="F200" s="3"/>
      <c r="G200" s="10"/>
      <c r="H200" s="3"/>
      <c r="I200" s="10" t="str">
        <f>IFERROR(IF(F200&lt;&gt;"",VLOOKUP(F200&amp;H200,メニュー!$H$53:$I$67,2,0),IF(AND(F200="",RIGHT(B200,3)="SMS"),VLOOKUP(H200,メニュー!$I$29:$J$29,2,0),IF(AND(F200="",E200=3),VLOOKUP(H200,メニュー!$I$18:$J$18,2,0),VLOOKUP(H200,メニュー!$I$12:$J$12,2,0)))),"")</f>
        <v/>
      </c>
      <c r="J200" s="3"/>
      <c r="K200" s="30" t="str">
        <f>IFERROR(VLOOKUP(J200,メニュー!$K$3:$L$4,2,FALSE),"")</f>
        <v/>
      </c>
      <c r="L200" s="33"/>
      <c r="M200" s="12"/>
      <c r="N200" s="12"/>
      <c r="O200" s="12"/>
      <c r="P200" s="12"/>
      <c r="Q200" s="12"/>
      <c r="R200" s="10" t="str">
        <f>IFERROR(IF(VLOOKUP(Q200,メニュー!$M$3:$N$15,2,FALSE)="","",VLOOKUP(Q200,メニュー!$M$3:$N$15,2,FALSE)),"")</f>
        <v/>
      </c>
      <c r="S200" s="3"/>
      <c r="T200" s="10" t="str">
        <f>IFERROR(VLOOKUP(S200,メニュー!$O$3:$P$4,2,FALSE),"")</f>
        <v/>
      </c>
      <c r="U200" s="12"/>
      <c r="V200" s="12"/>
    </row>
    <row r="201" spans="1:22" x14ac:dyDescent="0.2">
      <c r="A201" s="10" t="str">
        <f t="shared" si="3"/>
        <v/>
      </c>
      <c r="B201" s="3"/>
      <c r="C201" s="10" t="str">
        <f>IFERROR(VLOOKUP(B201,メニュー!$B$3:$C$40,2,FALSE),"")</f>
        <v/>
      </c>
      <c r="D201" s="3"/>
      <c r="E201" s="10" t="str">
        <f>IFERROR(VLOOKUP(D201,メニュー!$D$3:$E$5,2,FALSE),"")</f>
        <v/>
      </c>
      <c r="F201" s="3"/>
      <c r="G201" s="10"/>
      <c r="H201" s="3"/>
      <c r="I201" s="10" t="str">
        <f>IFERROR(IF(F201&lt;&gt;"",VLOOKUP(F201&amp;H201,メニュー!$H$53:$I$67,2,0),IF(AND(F201="",RIGHT(B201,3)="SMS"),VLOOKUP(H201,メニュー!$I$29:$J$29,2,0),IF(AND(F201="",E201=3),VLOOKUP(H201,メニュー!$I$18:$J$18,2,0),VLOOKUP(H201,メニュー!$I$12:$J$12,2,0)))),"")</f>
        <v/>
      </c>
      <c r="J201" s="3"/>
      <c r="K201" s="30" t="str">
        <f>IFERROR(VLOOKUP(J201,メニュー!$K$3:$L$4,2,FALSE),"")</f>
        <v/>
      </c>
      <c r="L201" s="33"/>
      <c r="M201" s="12"/>
      <c r="N201" s="12"/>
      <c r="O201" s="12"/>
      <c r="P201" s="12"/>
      <c r="Q201" s="12"/>
      <c r="R201" s="10" t="str">
        <f>IFERROR(IF(VLOOKUP(Q201,メニュー!$M$3:$N$15,2,FALSE)="","",VLOOKUP(Q201,メニュー!$M$3:$N$15,2,FALSE)),"")</f>
        <v/>
      </c>
      <c r="S201" s="3"/>
      <c r="T201" s="10" t="str">
        <f>IFERROR(VLOOKUP(S201,メニュー!$O$3:$P$4,2,FALSE),"")</f>
        <v/>
      </c>
      <c r="U201" s="12"/>
      <c r="V201" s="12"/>
    </row>
    <row r="202" spans="1:22" x14ac:dyDescent="0.2">
      <c r="A202" s="10" t="str">
        <f t="shared" si="3"/>
        <v/>
      </c>
      <c r="B202" s="3"/>
      <c r="C202" s="10" t="str">
        <f>IFERROR(VLOOKUP(B202,メニュー!$B$3:$C$40,2,FALSE),"")</f>
        <v/>
      </c>
      <c r="D202" s="3"/>
      <c r="E202" s="10" t="str">
        <f>IFERROR(VLOOKUP(D202,メニュー!$D$3:$E$5,2,FALSE),"")</f>
        <v/>
      </c>
      <c r="F202" s="3"/>
      <c r="G202" s="10"/>
      <c r="H202" s="3"/>
      <c r="I202" s="10" t="str">
        <f>IFERROR(IF(F202&lt;&gt;"",VLOOKUP(F202&amp;H202,メニュー!$H$53:$I$67,2,0),IF(AND(F202="",RIGHT(B202,3)="SMS"),VLOOKUP(H202,メニュー!$I$29:$J$29,2,0),IF(AND(F202="",E202=3),VLOOKUP(H202,メニュー!$I$18:$J$18,2,0),VLOOKUP(H202,メニュー!$I$12:$J$12,2,0)))),"")</f>
        <v/>
      </c>
      <c r="J202" s="3"/>
      <c r="K202" s="30" t="str">
        <f>IFERROR(VLOOKUP(J202,メニュー!$K$3:$L$4,2,FALSE),"")</f>
        <v/>
      </c>
      <c r="L202" s="33"/>
      <c r="M202" s="12"/>
      <c r="N202" s="12"/>
      <c r="O202" s="12"/>
      <c r="P202" s="12"/>
      <c r="Q202" s="12"/>
      <c r="R202" s="10" t="str">
        <f>IFERROR(IF(VLOOKUP(Q202,メニュー!$M$3:$N$15,2,FALSE)="","",VLOOKUP(Q202,メニュー!$M$3:$N$15,2,FALSE)),"")</f>
        <v/>
      </c>
      <c r="S202" s="3"/>
      <c r="T202" s="10" t="str">
        <f>IFERROR(VLOOKUP(S202,メニュー!$O$3:$P$4,2,FALSE),"")</f>
        <v/>
      </c>
      <c r="U202" s="12"/>
      <c r="V202" s="12"/>
    </row>
    <row r="203" spans="1:22" x14ac:dyDescent="0.2">
      <c r="A203" s="10" t="str">
        <f t="shared" si="3"/>
        <v/>
      </c>
      <c r="B203" s="3"/>
      <c r="C203" s="10" t="str">
        <f>IFERROR(VLOOKUP(B203,メニュー!$B$3:$C$40,2,FALSE),"")</f>
        <v/>
      </c>
      <c r="D203" s="3"/>
      <c r="E203" s="10" t="str">
        <f>IFERROR(VLOOKUP(D203,メニュー!$D$3:$E$5,2,FALSE),"")</f>
        <v/>
      </c>
      <c r="F203" s="3"/>
      <c r="G203" s="10"/>
      <c r="H203" s="3"/>
      <c r="I203" s="10" t="str">
        <f>IFERROR(IF(F203&lt;&gt;"",VLOOKUP(F203&amp;H203,メニュー!$H$53:$I$67,2,0),IF(AND(F203="",RIGHT(B203,3)="SMS"),VLOOKUP(H203,メニュー!$I$29:$J$29,2,0),IF(AND(F203="",E203=3),VLOOKUP(H203,メニュー!$I$18:$J$18,2,0),VLOOKUP(H203,メニュー!$I$12:$J$12,2,0)))),"")</f>
        <v/>
      </c>
      <c r="J203" s="3"/>
      <c r="K203" s="30" t="str">
        <f>IFERROR(VLOOKUP(J203,メニュー!$K$3:$L$4,2,FALSE),"")</f>
        <v/>
      </c>
      <c r="L203" s="33"/>
      <c r="M203" s="12"/>
      <c r="N203" s="12"/>
      <c r="O203" s="12"/>
      <c r="P203" s="12"/>
      <c r="Q203" s="12"/>
      <c r="R203" s="10" t="str">
        <f>IFERROR(IF(VLOOKUP(Q203,メニュー!$M$3:$N$15,2,FALSE)="","",VLOOKUP(Q203,メニュー!$M$3:$N$15,2,FALSE)),"")</f>
        <v/>
      </c>
      <c r="S203" s="3"/>
      <c r="T203" s="10" t="str">
        <f>IFERROR(VLOOKUP(S203,メニュー!$O$3:$P$4,2,FALSE),"")</f>
        <v/>
      </c>
      <c r="U203" s="12"/>
      <c r="V203" s="12"/>
    </row>
    <row r="204" spans="1:22" x14ac:dyDescent="0.2">
      <c r="A204" s="10" t="str">
        <f t="shared" si="3"/>
        <v/>
      </c>
      <c r="B204" s="3"/>
      <c r="C204" s="10" t="str">
        <f>IFERROR(VLOOKUP(B204,メニュー!$B$3:$C$40,2,FALSE),"")</f>
        <v/>
      </c>
      <c r="D204" s="3"/>
      <c r="E204" s="10" t="str">
        <f>IFERROR(VLOOKUP(D204,メニュー!$D$3:$E$5,2,FALSE),"")</f>
        <v/>
      </c>
      <c r="F204" s="3"/>
      <c r="G204" s="10"/>
      <c r="H204" s="3"/>
      <c r="I204" s="10" t="str">
        <f>IFERROR(IF(F204&lt;&gt;"",VLOOKUP(F204&amp;H204,メニュー!$H$53:$I$67,2,0),IF(AND(F204="",RIGHT(B204,3)="SMS"),VLOOKUP(H204,メニュー!$I$29:$J$29,2,0),IF(AND(F204="",E204=3),VLOOKUP(H204,メニュー!$I$18:$J$18,2,0),VLOOKUP(H204,メニュー!$I$12:$J$12,2,0)))),"")</f>
        <v/>
      </c>
      <c r="J204" s="3"/>
      <c r="K204" s="30" t="str">
        <f>IFERROR(VLOOKUP(J204,メニュー!$K$3:$L$4,2,FALSE),"")</f>
        <v/>
      </c>
      <c r="L204" s="33"/>
      <c r="M204" s="12"/>
      <c r="N204" s="12"/>
      <c r="O204" s="12"/>
      <c r="P204" s="12"/>
      <c r="Q204" s="12"/>
      <c r="R204" s="10" t="str">
        <f>IFERROR(IF(VLOOKUP(Q204,メニュー!$M$3:$N$15,2,FALSE)="","",VLOOKUP(Q204,メニュー!$M$3:$N$15,2,FALSE)),"")</f>
        <v/>
      </c>
      <c r="S204" s="3"/>
      <c r="T204" s="10" t="str">
        <f>IFERROR(VLOOKUP(S204,メニュー!$O$3:$P$4,2,FALSE),"")</f>
        <v/>
      </c>
      <c r="U204" s="12"/>
      <c r="V204" s="12"/>
    </row>
    <row r="205" spans="1:22" x14ac:dyDescent="0.2">
      <c r="A205" s="10" t="str">
        <f t="shared" si="3"/>
        <v/>
      </c>
      <c r="B205" s="3"/>
      <c r="C205" s="10" t="str">
        <f>IFERROR(VLOOKUP(B205,メニュー!$B$3:$C$40,2,FALSE),"")</f>
        <v/>
      </c>
      <c r="D205" s="3"/>
      <c r="E205" s="10" t="str">
        <f>IFERROR(VLOOKUP(D205,メニュー!$D$3:$E$5,2,FALSE),"")</f>
        <v/>
      </c>
      <c r="F205" s="3"/>
      <c r="G205" s="10"/>
      <c r="H205" s="3"/>
      <c r="I205" s="10" t="str">
        <f>IFERROR(IF(F205&lt;&gt;"",VLOOKUP(F205&amp;H205,メニュー!$H$53:$I$67,2,0),IF(AND(F205="",RIGHT(B205,3)="SMS"),VLOOKUP(H205,メニュー!$I$29:$J$29,2,0),IF(AND(F205="",E205=3),VLOOKUP(H205,メニュー!$I$18:$J$18,2,0),VLOOKUP(H205,メニュー!$I$12:$J$12,2,0)))),"")</f>
        <v/>
      </c>
      <c r="J205" s="3"/>
      <c r="K205" s="30" t="str">
        <f>IFERROR(VLOOKUP(J205,メニュー!$K$3:$L$4,2,FALSE),"")</f>
        <v/>
      </c>
      <c r="L205" s="33"/>
      <c r="M205" s="12"/>
      <c r="N205" s="12"/>
      <c r="O205" s="12"/>
      <c r="P205" s="12"/>
      <c r="Q205" s="12"/>
      <c r="R205" s="10" t="str">
        <f>IFERROR(IF(VLOOKUP(Q205,メニュー!$M$3:$N$15,2,FALSE)="","",VLOOKUP(Q205,メニュー!$M$3:$N$15,2,FALSE)),"")</f>
        <v/>
      </c>
      <c r="S205" s="3"/>
      <c r="T205" s="10" t="str">
        <f>IFERROR(VLOOKUP(S205,メニュー!$O$3:$P$4,2,FALSE),"")</f>
        <v/>
      </c>
      <c r="U205" s="12"/>
      <c r="V205" s="12"/>
    </row>
    <row r="206" spans="1:22" x14ac:dyDescent="0.2">
      <c r="A206" s="10" t="str">
        <f t="shared" si="3"/>
        <v/>
      </c>
      <c r="B206" s="3"/>
      <c r="C206" s="10" t="str">
        <f>IFERROR(VLOOKUP(B206,メニュー!$B$3:$C$40,2,FALSE),"")</f>
        <v/>
      </c>
      <c r="D206" s="3"/>
      <c r="E206" s="10" t="str">
        <f>IFERROR(VLOOKUP(D206,メニュー!$D$3:$E$5,2,FALSE),"")</f>
        <v/>
      </c>
      <c r="F206" s="3"/>
      <c r="G206" s="10"/>
      <c r="H206" s="3"/>
      <c r="I206" s="10" t="str">
        <f>IFERROR(IF(F206&lt;&gt;"",VLOOKUP(F206&amp;H206,メニュー!$H$53:$I$67,2,0),IF(AND(F206="",RIGHT(B206,3)="SMS"),VLOOKUP(H206,メニュー!$I$29:$J$29,2,0),IF(AND(F206="",E206=3),VLOOKUP(H206,メニュー!$I$18:$J$18,2,0),VLOOKUP(H206,メニュー!$I$12:$J$12,2,0)))),"")</f>
        <v/>
      </c>
      <c r="J206" s="3"/>
      <c r="K206" s="30" t="str">
        <f>IFERROR(VLOOKUP(J206,メニュー!$K$3:$L$4,2,FALSE),"")</f>
        <v/>
      </c>
      <c r="L206" s="33"/>
      <c r="M206" s="12"/>
      <c r="N206" s="12"/>
      <c r="O206" s="12"/>
      <c r="P206" s="12"/>
      <c r="Q206" s="12"/>
      <c r="R206" s="10" t="str">
        <f>IFERROR(IF(VLOOKUP(Q206,メニュー!$M$3:$N$15,2,FALSE)="","",VLOOKUP(Q206,メニュー!$M$3:$N$15,2,FALSE)),"")</f>
        <v/>
      </c>
      <c r="S206" s="3"/>
      <c r="T206" s="10" t="str">
        <f>IFERROR(VLOOKUP(S206,メニュー!$O$3:$P$4,2,FALSE),"")</f>
        <v/>
      </c>
      <c r="U206" s="12"/>
      <c r="V206" s="12"/>
    </row>
    <row r="207" spans="1:22" x14ac:dyDescent="0.2">
      <c r="A207" s="10" t="str">
        <f t="shared" si="3"/>
        <v/>
      </c>
      <c r="B207" s="3"/>
      <c r="C207" s="10" t="str">
        <f>IFERROR(VLOOKUP(B207,メニュー!$B$3:$C$40,2,FALSE),"")</f>
        <v/>
      </c>
      <c r="D207" s="3"/>
      <c r="E207" s="10" t="str">
        <f>IFERROR(VLOOKUP(D207,メニュー!$D$3:$E$5,2,FALSE),"")</f>
        <v/>
      </c>
      <c r="F207" s="3"/>
      <c r="G207" s="10"/>
      <c r="H207" s="3"/>
      <c r="I207" s="10" t="str">
        <f>IFERROR(IF(F207&lt;&gt;"",VLOOKUP(F207&amp;H207,メニュー!$H$53:$I$67,2,0),IF(AND(F207="",RIGHT(B207,3)="SMS"),VLOOKUP(H207,メニュー!$I$29:$J$29,2,0),IF(AND(F207="",E207=3),VLOOKUP(H207,メニュー!$I$18:$J$18,2,0),VLOOKUP(H207,メニュー!$I$12:$J$12,2,0)))),"")</f>
        <v/>
      </c>
      <c r="J207" s="3"/>
      <c r="K207" s="30" t="str">
        <f>IFERROR(VLOOKUP(J207,メニュー!$K$3:$L$4,2,FALSE),"")</f>
        <v/>
      </c>
      <c r="L207" s="33"/>
      <c r="M207" s="12"/>
      <c r="N207" s="12"/>
      <c r="O207" s="12"/>
      <c r="P207" s="12"/>
      <c r="Q207" s="12"/>
      <c r="R207" s="10" t="str">
        <f>IFERROR(IF(VLOOKUP(Q207,メニュー!$M$3:$N$15,2,FALSE)="","",VLOOKUP(Q207,メニュー!$M$3:$N$15,2,FALSE)),"")</f>
        <v/>
      </c>
      <c r="S207" s="3"/>
      <c r="T207" s="10" t="str">
        <f>IFERROR(VLOOKUP(S207,メニュー!$O$3:$P$4,2,FALSE),"")</f>
        <v/>
      </c>
      <c r="U207" s="12"/>
      <c r="V207" s="12"/>
    </row>
    <row r="208" spans="1:22" x14ac:dyDescent="0.2">
      <c r="A208" s="10" t="str">
        <f t="shared" si="3"/>
        <v/>
      </c>
      <c r="B208" s="3"/>
      <c r="C208" s="10" t="str">
        <f>IFERROR(VLOOKUP(B208,メニュー!$B$3:$C$40,2,FALSE),"")</f>
        <v/>
      </c>
      <c r="D208" s="3"/>
      <c r="E208" s="10" t="str">
        <f>IFERROR(VLOOKUP(D208,メニュー!$D$3:$E$5,2,FALSE),"")</f>
        <v/>
      </c>
      <c r="F208" s="3"/>
      <c r="G208" s="10"/>
      <c r="H208" s="3"/>
      <c r="I208" s="10" t="str">
        <f>IFERROR(IF(F208&lt;&gt;"",VLOOKUP(F208&amp;H208,メニュー!$H$53:$I$67,2,0),IF(AND(F208="",RIGHT(B208,3)="SMS"),VLOOKUP(H208,メニュー!$I$29:$J$29,2,0),IF(AND(F208="",E208=3),VLOOKUP(H208,メニュー!$I$18:$J$18,2,0),VLOOKUP(H208,メニュー!$I$12:$J$12,2,0)))),"")</f>
        <v/>
      </c>
      <c r="J208" s="3"/>
      <c r="K208" s="30" t="str">
        <f>IFERROR(VLOOKUP(J208,メニュー!$K$3:$L$4,2,FALSE),"")</f>
        <v/>
      </c>
      <c r="L208" s="33"/>
      <c r="M208" s="12"/>
      <c r="N208" s="12"/>
      <c r="O208" s="12"/>
      <c r="P208" s="12"/>
      <c r="Q208" s="12"/>
      <c r="R208" s="10" t="str">
        <f>IFERROR(IF(VLOOKUP(Q208,メニュー!$M$3:$N$15,2,FALSE)="","",VLOOKUP(Q208,メニュー!$M$3:$N$15,2,FALSE)),"")</f>
        <v/>
      </c>
      <c r="S208" s="3"/>
      <c r="T208" s="10" t="str">
        <f>IFERROR(VLOOKUP(S208,メニュー!$O$3:$P$4,2,FALSE),"")</f>
        <v/>
      </c>
      <c r="U208" s="12"/>
      <c r="V208" s="12"/>
    </row>
    <row r="209" spans="1:22" x14ac:dyDescent="0.2">
      <c r="A209" s="10" t="str">
        <f t="shared" si="3"/>
        <v/>
      </c>
      <c r="B209" s="3"/>
      <c r="C209" s="10" t="str">
        <f>IFERROR(VLOOKUP(B209,メニュー!$B$3:$C$40,2,FALSE),"")</f>
        <v/>
      </c>
      <c r="D209" s="3"/>
      <c r="E209" s="10" t="str">
        <f>IFERROR(VLOOKUP(D209,メニュー!$D$3:$E$5,2,FALSE),"")</f>
        <v/>
      </c>
      <c r="F209" s="3"/>
      <c r="G209" s="10"/>
      <c r="H209" s="3"/>
      <c r="I209" s="10" t="str">
        <f>IFERROR(IF(F209&lt;&gt;"",VLOOKUP(F209&amp;H209,メニュー!$H$53:$I$67,2,0),IF(AND(F209="",RIGHT(B209,3)="SMS"),VLOOKUP(H209,メニュー!$I$29:$J$29,2,0),IF(AND(F209="",E209=3),VLOOKUP(H209,メニュー!$I$18:$J$18,2,0),VLOOKUP(H209,メニュー!$I$12:$J$12,2,0)))),"")</f>
        <v/>
      </c>
      <c r="J209" s="3"/>
      <c r="K209" s="30" t="str">
        <f>IFERROR(VLOOKUP(J209,メニュー!$K$3:$L$4,2,FALSE),"")</f>
        <v/>
      </c>
      <c r="L209" s="33"/>
      <c r="M209" s="12"/>
      <c r="N209" s="12"/>
      <c r="O209" s="12"/>
      <c r="P209" s="12"/>
      <c r="Q209" s="12"/>
      <c r="R209" s="10" t="str">
        <f>IFERROR(IF(VLOOKUP(Q209,メニュー!$M$3:$N$15,2,FALSE)="","",VLOOKUP(Q209,メニュー!$M$3:$N$15,2,FALSE)),"")</f>
        <v/>
      </c>
      <c r="S209" s="3"/>
      <c r="T209" s="10" t="str">
        <f>IFERROR(VLOOKUP(S209,メニュー!$O$3:$P$4,2,FALSE),"")</f>
        <v/>
      </c>
      <c r="U209" s="12"/>
      <c r="V209" s="12"/>
    </row>
    <row r="210" spans="1:22" x14ac:dyDescent="0.2">
      <c r="A210" s="10" t="str">
        <f t="shared" si="3"/>
        <v/>
      </c>
      <c r="B210" s="3"/>
      <c r="C210" s="10" t="str">
        <f>IFERROR(VLOOKUP(B210,メニュー!$B$3:$C$40,2,FALSE),"")</f>
        <v/>
      </c>
      <c r="D210" s="3"/>
      <c r="E210" s="10" t="str">
        <f>IFERROR(VLOOKUP(D210,メニュー!$D$3:$E$5,2,FALSE),"")</f>
        <v/>
      </c>
      <c r="F210" s="3"/>
      <c r="G210" s="10"/>
      <c r="H210" s="3"/>
      <c r="I210" s="10" t="str">
        <f>IFERROR(IF(F210&lt;&gt;"",VLOOKUP(F210&amp;H210,メニュー!$H$53:$I$67,2,0),IF(AND(F210="",RIGHT(B210,3)="SMS"),VLOOKUP(H210,メニュー!$I$29:$J$29,2,0),IF(AND(F210="",E210=3),VLOOKUP(H210,メニュー!$I$18:$J$18,2,0),VLOOKUP(H210,メニュー!$I$12:$J$12,2,0)))),"")</f>
        <v/>
      </c>
      <c r="J210" s="3"/>
      <c r="K210" s="30" t="str">
        <f>IFERROR(VLOOKUP(J210,メニュー!$K$3:$L$4,2,FALSE),"")</f>
        <v/>
      </c>
      <c r="L210" s="33"/>
      <c r="M210" s="12"/>
      <c r="N210" s="12"/>
      <c r="O210" s="12"/>
      <c r="P210" s="12"/>
      <c r="Q210" s="12"/>
      <c r="R210" s="10" t="str">
        <f>IFERROR(IF(VLOOKUP(Q210,メニュー!$M$3:$N$15,2,FALSE)="","",VLOOKUP(Q210,メニュー!$M$3:$N$15,2,FALSE)),"")</f>
        <v/>
      </c>
      <c r="S210" s="3"/>
      <c r="T210" s="10" t="str">
        <f>IFERROR(VLOOKUP(S210,メニュー!$O$3:$P$4,2,FALSE),"")</f>
        <v/>
      </c>
      <c r="U210" s="12"/>
      <c r="V210" s="12"/>
    </row>
    <row r="211" spans="1:22" x14ac:dyDescent="0.2">
      <c r="A211" s="10" t="str">
        <f t="shared" si="3"/>
        <v/>
      </c>
      <c r="B211" s="3"/>
      <c r="C211" s="10" t="str">
        <f>IFERROR(VLOOKUP(B211,メニュー!$B$3:$C$40,2,FALSE),"")</f>
        <v/>
      </c>
      <c r="D211" s="3"/>
      <c r="E211" s="10" t="str">
        <f>IFERROR(VLOOKUP(D211,メニュー!$D$3:$E$5,2,FALSE),"")</f>
        <v/>
      </c>
      <c r="F211" s="3"/>
      <c r="G211" s="10"/>
      <c r="H211" s="3"/>
      <c r="I211" s="10" t="str">
        <f>IFERROR(IF(F211&lt;&gt;"",VLOOKUP(F211&amp;H211,メニュー!$H$53:$I$67,2,0),IF(AND(F211="",RIGHT(B211,3)="SMS"),VLOOKUP(H211,メニュー!$I$29:$J$29,2,0),IF(AND(F211="",E211=3),VLOOKUP(H211,メニュー!$I$18:$J$18,2,0),VLOOKUP(H211,メニュー!$I$12:$J$12,2,0)))),"")</f>
        <v/>
      </c>
      <c r="J211" s="3"/>
      <c r="K211" s="30" t="str">
        <f>IFERROR(VLOOKUP(J211,メニュー!$K$3:$L$4,2,FALSE),"")</f>
        <v/>
      </c>
      <c r="L211" s="33"/>
      <c r="M211" s="12"/>
      <c r="N211" s="12"/>
      <c r="O211" s="12"/>
      <c r="P211" s="12"/>
      <c r="Q211" s="12"/>
      <c r="R211" s="10" t="str">
        <f>IFERROR(IF(VLOOKUP(Q211,メニュー!$M$3:$N$15,2,FALSE)="","",VLOOKUP(Q211,メニュー!$M$3:$N$15,2,FALSE)),"")</f>
        <v/>
      </c>
      <c r="S211" s="3"/>
      <c r="T211" s="10" t="str">
        <f>IFERROR(VLOOKUP(S211,メニュー!$O$3:$P$4,2,FALSE),"")</f>
        <v/>
      </c>
      <c r="U211" s="12"/>
      <c r="V211" s="12"/>
    </row>
    <row r="212" spans="1:22" x14ac:dyDescent="0.2">
      <c r="A212" s="10" t="str">
        <f t="shared" si="3"/>
        <v/>
      </c>
      <c r="B212" s="3"/>
      <c r="C212" s="10" t="str">
        <f>IFERROR(VLOOKUP(B212,メニュー!$B$3:$C$40,2,FALSE),"")</f>
        <v/>
      </c>
      <c r="D212" s="3"/>
      <c r="E212" s="10" t="str">
        <f>IFERROR(VLOOKUP(D212,メニュー!$D$3:$E$5,2,FALSE),"")</f>
        <v/>
      </c>
      <c r="F212" s="3"/>
      <c r="G212" s="10"/>
      <c r="H212" s="3"/>
      <c r="I212" s="10" t="str">
        <f>IFERROR(IF(F212&lt;&gt;"",VLOOKUP(F212&amp;H212,メニュー!$H$53:$I$67,2,0),IF(AND(F212="",RIGHT(B212,3)="SMS"),VLOOKUP(H212,メニュー!$I$29:$J$29,2,0),IF(AND(F212="",E212=3),VLOOKUP(H212,メニュー!$I$18:$J$18,2,0),VLOOKUP(H212,メニュー!$I$12:$J$12,2,0)))),"")</f>
        <v/>
      </c>
      <c r="J212" s="3"/>
      <c r="K212" s="30" t="str">
        <f>IFERROR(VLOOKUP(J212,メニュー!$K$3:$L$4,2,FALSE),"")</f>
        <v/>
      </c>
      <c r="L212" s="33"/>
      <c r="M212" s="12"/>
      <c r="N212" s="12"/>
      <c r="O212" s="12"/>
      <c r="P212" s="12"/>
      <c r="Q212" s="12"/>
      <c r="R212" s="10" t="str">
        <f>IFERROR(IF(VLOOKUP(Q212,メニュー!$M$3:$N$15,2,FALSE)="","",VLOOKUP(Q212,メニュー!$M$3:$N$15,2,FALSE)),"")</f>
        <v/>
      </c>
      <c r="S212" s="3"/>
      <c r="T212" s="10" t="str">
        <f>IFERROR(VLOOKUP(S212,メニュー!$O$3:$P$4,2,FALSE),"")</f>
        <v/>
      </c>
      <c r="U212" s="12"/>
      <c r="V212" s="12"/>
    </row>
    <row r="213" spans="1:22" x14ac:dyDescent="0.2">
      <c r="A213" s="10" t="str">
        <f t="shared" si="3"/>
        <v/>
      </c>
      <c r="B213" s="3"/>
      <c r="C213" s="10" t="str">
        <f>IFERROR(VLOOKUP(B213,メニュー!$B$3:$C$40,2,FALSE),"")</f>
        <v/>
      </c>
      <c r="D213" s="3"/>
      <c r="E213" s="10" t="str">
        <f>IFERROR(VLOOKUP(D213,メニュー!$D$3:$E$5,2,FALSE),"")</f>
        <v/>
      </c>
      <c r="F213" s="3"/>
      <c r="G213" s="10"/>
      <c r="H213" s="3"/>
      <c r="I213" s="10" t="str">
        <f>IFERROR(IF(F213&lt;&gt;"",VLOOKUP(F213&amp;H213,メニュー!$H$53:$I$67,2,0),IF(AND(F213="",RIGHT(B213,3)="SMS"),VLOOKUP(H213,メニュー!$I$29:$J$29,2,0),IF(AND(F213="",E213=3),VLOOKUP(H213,メニュー!$I$18:$J$18,2,0),VLOOKUP(H213,メニュー!$I$12:$J$12,2,0)))),"")</f>
        <v/>
      </c>
      <c r="J213" s="3"/>
      <c r="K213" s="30" t="str">
        <f>IFERROR(VLOOKUP(J213,メニュー!$K$3:$L$4,2,FALSE),"")</f>
        <v/>
      </c>
      <c r="L213" s="33"/>
      <c r="M213" s="12"/>
      <c r="N213" s="12"/>
      <c r="O213" s="12"/>
      <c r="P213" s="12"/>
      <c r="Q213" s="12"/>
      <c r="R213" s="10" t="str">
        <f>IFERROR(IF(VLOOKUP(Q213,メニュー!$M$3:$N$15,2,FALSE)="","",VLOOKUP(Q213,メニュー!$M$3:$N$15,2,FALSE)),"")</f>
        <v/>
      </c>
      <c r="S213" s="3"/>
      <c r="T213" s="10" t="str">
        <f>IFERROR(VLOOKUP(S213,メニュー!$O$3:$P$4,2,FALSE),"")</f>
        <v/>
      </c>
      <c r="U213" s="12"/>
      <c r="V213" s="12"/>
    </row>
    <row r="214" spans="1:22" x14ac:dyDescent="0.2">
      <c r="A214" s="10" t="str">
        <f t="shared" si="3"/>
        <v/>
      </c>
      <c r="B214" s="3"/>
      <c r="C214" s="10" t="str">
        <f>IFERROR(VLOOKUP(B214,メニュー!$B$3:$C$40,2,FALSE),"")</f>
        <v/>
      </c>
      <c r="D214" s="3"/>
      <c r="E214" s="10" t="str">
        <f>IFERROR(VLOOKUP(D214,メニュー!$D$3:$E$5,2,FALSE),"")</f>
        <v/>
      </c>
      <c r="F214" s="3"/>
      <c r="G214" s="10"/>
      <c r="H214" s="3"/>
      <c r="I214" s="10" t="str">
        <f>IFERROR(IF(F214&lt;&gt;"",VLOOKUP(F214&amp;H214,メニュー!$H$53:$I$67,2,0),IF(AND(F214="",RIGHT(B214,3)="SMS"),VLOOKUP(H214,メニュー!$I$29:$J$29,2,0),IF(AND(F214="",E214=3),VLOOKUP(H214,メニュー!$I$18:$J$18,2,0),VLOOKUP(H214,メニュー!$I$12:$J$12,2,0)))),"")</f>
        <v/>
      </c>
      <c r="J214" s="3"/>
      <c r="K214" s="30" t="str">
        <f>IFERROR(VLOOKUP(J214,メニュー!$K$3:$L$4,2,FALSE),"")</f>
        <v/>
      </c>
      <c r="L214" s="33"/>
      <c r="M214" s="12"/>
      <c r="N214" s="12"/>
      <c r="O214" s="12"/>
      <c r="P214" s="12"/>
      <c r="Q214" s="12"/>
      <c r="R214" s="10" t="str">
        <f>IFERROR(IF(VLOOKUP(Q214,メニュー!$M$3:$N$15,2,FALSE)="","",VLOOKUP(Q214,メニュー!$M$3:$N$15,2,FALSE)),"")</f>
        <v/>
      </c>
      <c r="S214" s="3"/>
      <c r="T214" s="10" t="str">
        <f>IFERROR(VLOOKUP(S214,メニュー!$O$3:$P$4,2,FALSE),"")</f>
        <v/>
      </c>
      <c r="U214" s="12"/>
      <c r="V214" s="12"/>
    </row>
    <row r="215" spans="1:22" x14ac:dyDescent="0.2">
      <c r="A215" s="10" t="str">
        <f t="shared" si="3"/>
        <v/>
      </c>
      <c r="B215" s="3"/>
      <c r="C215" s="10" t="str">
        <f>IFERROR(VLOOKUP(B215,メニュー!$B$3:$C$40,2,FALSE),"")</f>
        <v/>
      </c>
      <c r="D215" s="3"/>
      <c r="E215" s="10" t="str">
        <f>IFERROR(VLOOKUP(D215,メニュー!$D$3:$E$5,2,FALSE),"")</f>
        <v/>
      </c>
      <c r="F215" s="3"/>
      <c r="G215" s="10"/>
      <c r="H215" s="3"/>
      <c r="I215" s="10" t="str">
        <f>IFERROR(IF(F215&lt;&gt;"",VLOOKUP(F215&amp;H215,メニュー!$H$53:$I$67,2,0),IF(AND(F215="",RIGHT(B215,3)="SMS"),VLOOKUP(H215,メニュー!$I$29:$J$29,2,0),IF(AND(F215="",E215=3),VLOOKUP(H215,メニュー!$I$18:$J$18,2,0),VLOOKUP(H215,メニュー!$I$12:$J$12,2,0)))),"")</f>
        <v/>
      </c>
      <c r="J215" s="3"/>
      <c r="K215" s="30" t="str">
        <f>IFERROR(VLOOKUP(J215,メニュー!$K$3:$L$4,2,FALSE),"")</f>
        <v/>
      </c>
      <c r="L215" s="33"/>
      <c r="M215" s="12"/>
      <c r="N215" s="12"/>
      <c r="O215" s="12"/>
      <c r="P215" s="12"/>
      <c r="Q215" s="12"/>
      <c r="R215" s="10" t="str">
        <f>IFERROR(IF(VLOOKUP(Q215,メニュー!$M$3:$N$15,2,FALSE)="","",VLOOKUP(Q215,メニュー!$M$3:$N$15,2,FALSE)),"")</f>
        <v/>
      </c>
      <c r="S215" s="3"/>
      <c r="T215" s="10" t="str">
        <f>IFERROR(VLOOKUP(S215,メニュー!$O$3:$P$4,2,FALSE),"")</f>
        <v/>
      </c>
      <c r="U215" s="12"/>
      <c r="V215" s="12"/>
    </row>
    <row r="216" spans="1:22" x14ac:dyDescent="0.2">
      <c r="A216" s="10" t="str">
        <f t="shared" si="3"/>
        <v/>
      </c>
      <c r="B216" s="3"/>
      <c r="C216" s="10" t="str">
        <f>IFERROR(VLOOKUP(B216,メニュー!$B$3:$C$40,2,FALSE),"")</f>
        <v/>
      </c>
      <c r="D216" s="3"/>
      <c r="E216" s="10" t="str">
        <f>IFERROR(VLOOKUP(D216,メニュー!$D$3:$E$5,2,FALSE),"")</f>
        <v/>
      </c>
      <c r="F216" s="3"/>
      <c r="G216" s="10"/>
      <c r="H216" s="3"/>
      <c r="I216" s="10" t="str">
        <f>IFERROR(IF(F216&lt;&gt;"",VLOOKUP(F216&amp;H216,メニュー!$H$53:$I$67,2,0),IF(AND(F216="",RIGHT(B216,3)="SMS"),VLOOKUP(H216,メニュー!$I$29:$J$29,2,0),IF(AND(F216="",E216=3),VLOOKUP(H216,メニュー!$I$18:$J$18,2,0),VLOOKUP(H216,メニュー!$I$12:$J$12,2,0)))),"")</f>
        <v/>
      </c>
      <c r="J216" s="3"/>
      <c r="K216" s="30" t="str">
        <f>IFERROR(VLOOKUP(J216,メニュー!$K$3:$L$4,2,FALSE),"")</f>
        <v/>
      </c>
      <c r="L216" s="33"/>
      <c r="M216" s="12"/>
      <c r="N216" s="12"/>
      <c r="O216" s="12"/>
      <c r="P216" s="12"/>
      <c r="Q216" s="12"/>
      <c r="R216" s="10" t="str">
        <f>IFERROR(IF(VLOOKUP(Q216,メニュー!$M$3:$N$15,2,FALSE)="","",VLOOKUP(Q216,メニュー!$M$3:$N$15,2,FALSE)),"")</f>
        <v/>
      </c>
      <c r="S216" s="3"/>
      <c r="T216" s="10" t="str">
        <f>IFERROR(VLOOKUP(S216,メニュー!$O$3:$P$4,2,FALSE),"")</f>
        <v/>
      </c>
      <c r="U216" s="12"/>
      <c r="V216" s="12"/>
    </row>
    <row r="217" spans="1:22" x14ac:dyDescent="0.2">
      <c r="A217" s="10" t="str">
        <f t="shared" si="3"/>
        <v/>
      </c>
      <c r="B217" s="3"/>
      <c r="C217" s="10" t="str">
        <f>IFERROR(VLOOKUP(B217,メニュー!$B$3:$C$40,2,FALSE),"")</f>
        <v/>
      </c>
      <c r="D217" s="3"/>
      <c r="E217" s="10" t="str">
        <f>IFERROR(VLOOKUP(D217,メニュー!$D$3:$E$5,2,FALSE),"")</f>
        <v/>
      </c>
      <c r="F217" s="3"/>
      <c r="G217" s="10"/>
      <c r="H217" s="3"/>
      <c r="I217" s="10" t="str">
        <f>IFERROR(IF(F217&lt;&gt;"",VLOOKUP(F217&amp;H217,メニュー!$H$53:$I$67,2,0),IF(AND(F217="",RIGHT(B217,3)="SMS"),VLOOKUP(H217,メニュー!$I$29:$J$29,2,0),IF(AND(F217="",E217=3),VLOOKUP(H217,メニュー!$I$18:$J$18,2,0),VLOOKUP(H217,メニュー!$I$12:$J$12,2,0)))),"")</f>
        <v/>
      </c>
      <c r="J217" s="3"/>
      <c r="K217" s="30" t="str">
        <f>IFERROR(VLOOKUP(J217,メニュー!$K$3:$L$4,2,FALSE),"")</f>
        <v/>
      </c>
      <c r="L217" s="33"/>
      <c r="M217" s="12"/>
      <c r="N217" s="12"/>
      <c r="O217" s="12"/>
      <c r="P217" s="12"/>
      <c r="Q217" s="12"/>
      <c r="R217" s="10" t="str">
        <f>IFERROR(IF(VLOOKUP(Q217,メニュー!$M$3:$N$15,2,FALSE)="","",VLOOKUP(Q217,メニュー!$M$3:$N$15,2,FALSE)),"")</f>
        <v/>
      </c>
      <c r="S217" s="3"/>
      <c r="T217" s="10" t="str">
        <f>IFERROR(VLOOKUP(S217,メニュー!$O$3:$P$4,2,FALSE),"")</f>
        <v/>
      </c>
      <c r="U217" s="12"/>
      <c r="V217" s="12"/>
    </row>
    <row r="218" spans="1:22" x14ac:dyDescent="0.2">
      <c r="A218" s="10" t="str">
        <f t="shared" si="3"/>
        <v/>
      </c>
      <c r="B218" s="3"/>
      <c r="C218" s="10" t="str">
        <f>IFERROR(VLOOKUP(B218,メニュー!$B$3:$C$40,2,FALSE),"")</f>
        <v/>
      </c>
      <c r="D218" s="3"/>
      <c r="E218" s="10" t="str">
        <f>IFERROR(VLOOKUP(D218,メニュー!$D$3:$E$5,2,FALSE),"")</f>
        <v/>
      </c>
      <c r="F218" s="3"/>
      <c r="G218" s="10"/>
      <c r="H218" s="3"/>
      <c r="I218" s="10" t="str">
        <f>IFERROR(IF(F218&lt;&gt;"",VLOOKUP(F218&amp;H218,メニュー!$H$53:$I$67,2,0),IF(AND(F218="",RIGHT(B218,3)="SMS"),VLOOKUP(H218,メニュー!$I$29:$J$29,2,0),IF(AND(F218="",E218=3),VLOOKUP(H218,メニュー!$I$18:$J$18,2,0),VLOOKUP(H218,メニュー!$I$12:$J$12,2,0)))),"")</f>
        <v/>
      </c>
      <c r="J218" s="3"/>
      <c r="K218" s="30" t="str">
        <f>IFERROR(VLOOKUP(J218,メニュー!$K$3:$L$4,2,FALSE),"")</f>
        <v/>
      </c>
      <c r="L218" s="33"/>
      <c r="M218" s="12"/>
      <c r="N218" s="12"/>
      <c r="O218" s="12"/>
      <c r="P218" s="12"/>
      <c r="Q218" s="12"/>
      <c r="R218" s="10" t="str">
        <f>IFERROR(IF(VLOOKUP(Q218,メニュー!$M$3:$N$15,2,FALSE)="","",VLOOKUP(Q218,メニュー!$M$3:$N$15,2,FALSE)),"")</f>
        <v/>
      </c>
      <c r="S218" s="3"/>
      <c r="T218" s="10" t="str">
        <f>IFERROR(VLOOKUP(S218,メニュー!$O$3:$P$4,2,FALSE),"")</f>
        <v/>
      </c>
      <c r="U218" s="12"/>
      <c r="V218" s="12"/>
    </row>
    <row r="219" spans="1:22" x14ac:dyDescent="0.2">
      <c r="A219" s="10" t="str">
        <f t="shared" si="3"/>
        <v/>
      </c>
      <c r="B219" s="3"/>
      <c r="C219" s="10" t="str">
        <f>IFERROR(VLOOKUP(B219,メニュー!$B$3:$C$40,2,FALSE),"")</f>
        <v/>
      </c>
      <c r="D219" s="3"/>
      <c r="E219" s="10" t="str">
        <f>IFERROR(VLOOKUP(D219,メニュー!$D$3:$E$5,2,FALSE),"")</f>
        <v/>
      </c>
      <c r="F219" s="3"/>
      <c r="G219" s="10"/>
      <c r="H219" s="3"/>
      <c r="I219" s="10" t="str">
        <f>IFERROR(IF(F219&lt;&gt;"",VLOOKUP(F219&amp;H219,メニュー!$H$53:$I$67,2,0),IF(AND(F219="",RIGHT(B219,3)="SMS"),VLOOKUP(H219,メニュー!$I$29:$J$29,2,0),IF(AND(F219="",E219=3),VLOOKUP(H219,メニュー!$I$18:$J$18,2,0),VLOOKUP(H219,メニュー!$I$12:$J$12,2,0)))),"")</f>
        <v/>
      </c>
      <c r="J219" s="3"/>
      <c r="K219" s="30" t="str">
        <f>IFERROR(VLOOKUP(J219,メニュー!$K$3:$L$4,2,FALSE),"")</f>
        <v/>
      </c>
      <c r="L219" s="33"/>
      <c r="M219" s="12"/>
      <c r="N219" s="12"/>
      <c r="O219" s="12"/>
      <c r="P219" s="12"/>
      <c r="Q219" s="12"/>
      <c r="R219" s="10" t="str">
        <f>IFERROR(IF(VLOOKUP(Q219,メニュー!$M$3:$N$15,2,FALSE)="","",VLOOKUP(Q219,メニュー!$M$3:$N$15,2,FALSE)),"")</f>
        <v/>
      </c>
      <c r="S219" s="3"/>
      <c r="T219" s="10" t="str">
        <f>IFERROR(VLOOKUP(S219,メニュー!$O$3:$P$4,2,FALSE),"")</f>
        <v/>
      </c>
      <c r="U219" s="12"/>
      <c r="V219" s="12"/>
    </row>
    <row r="220" spans="1:22" x14ac:dyDescent="0.2">
      <c r="A220" s="10" t="str">
        <f t="shared" si="3"/>
        <v/>
      </c>
      <c r="B220" s="3"/>
      <c r="C220" s="10" t="str">
        <f>IFERROR(VLOOKUP(B220,メニュー!$B$3:$C$40,2,FALSE),"")</f>
        <v/>
      </c>
      <c r="D220" s="3"/>
      <c r="E220" s="10" t="str">
        <f>IFERROR(VLOOKUP(D220,メニュー!$D$3:$E$5,2,FALSE),"")</f>
        <v/>
      </c>
      <c r="F220" s="3"/>
      <c r="G220" s="10"/>
      <c r="H220" s="3"/>
      <c r="I220" s="10" t="str">
        <f>IFERROR(IF(F220&lt;&gt;"",VLOOKUP(F220&amp;H220,メニュー!$H$53:$I$67,2,0),IF(AND(F220="",RIGHT(B220,3)="SMS"),VLOOKUP(H220,メニュー!$I$29:$J$29,2,0),IF(AND(F220="",E220=3),VLOOKUP(H220,メニュー!$I$18:$J$18,2,0),VLOOKUP(H220,メニュー!$I$12:$J$12,2,0)))),"")</f>
        <v/>
      </c>
      <c r="J220" s="3"/>
      <c r="K220" s="30" t="str">
        <f>IFERROR(VLOOKUP(J220,メニュー!$K$3:$L$4,2,FALSE),"")</f>
        <v/>
      </c>
      <c r="L220" s="33"/>
      <c r="M220" s="12"/>
      <c r="N220" s="12"/>
      <c r="O220" s="12"/>
      <c r="P220" s="12"/>
      <c r="Q220" s="12"/>
      <c r="R220" s="10" t="str">
        <f>IFERROR(IF(VLOOKUP(Q220,メニュー!$M$3:$N$15,2,FALSE)="","",VLOOKUP(Q220,メニュー!$M$3:$N$15,2,FALSE)),"")</f>
        <v/>
      </c>
      <c r="S220" s="3"/>
      <c r="T220" s="10" t="str">
        <f>IFERROR(VLOOKUP(S220,メニュー!$O$3:$P$4,2,FALSE),"")</f>
        <v/>
      </c>
      <c r="U220" s="12"/>
      <c r="V220" s="12"/>
    </row>
    <row r="221" spans="1:22" x14ac:dyDescent="0.2">
      <c r="A221" s="10" t="str">
        <f t="shared" si="3"/>
        <v/>
      </c>
      <c r="B221" s="3"/>
      <c r="C221" s="10" t="str">
        <f>IFERROR(VLOOKUP(B221,メニュー!$B$3:$C$40,2,FALSE),"")</f>
        <v/>
      </c>
      <c r="D221" s="3"/>
      <c r="E221" s="10" t="str">
        <f>IFERROR(VLOOKUP(D221,メニュー!$D$3:$E$5,2,FALSE),"")</f>
        <v/>
      </c>
      <c r="F221" s="3"/>
      <c r="G221" s="10"/>
      <c r="H221" s="3"/>
      <c r="I221" s="10" t="str">
        <f>IFERROR(IF(F221&lt;&gt;"",VLOOKUP(F221&amp;H221,メニュー!$H$53:$I$67,2,0),IF(AND(F221="",RIGHT(B221,3)="SMS"),VLOOKUP(H221,メニュー!$I$29:$J$29,2,0),IF(AND(F221="",E221=3),VLOOKUP(H221,メニュー!$I$18:$J$18,2,0),VLOOKUP(H221,メニュー!$I$12:$J$12,2,0)))),"")</f>
        <v/>
      </c>
      <c r="J221" s="3"/>
      <c r="K221" s="30" t="str">
        <f>IFERROR(VLOOKUP(J221,メニュー!$K$3:$L$4,2,FALSE),"")</f>
        <v/>
      </c>
      <c r="L221" s="33"/>
      <c r="M221" s="12"/>
      <c r="N221" s="12"/>
      <c r="O221" s="12"/>
      <c r="P221" s="12"/>
      <c r="Q221" s="12"/>
      <c r="R221" s="10" t="str">
        <f>IFERROR(IF(VLOOKUP(Q221,メニュー!$M$3:$N$15,2,FALSE)="","",VLOOKUP(Q221,メニュー!$M$3:$N$15,2,FALSE)),"")</f>
        <v/>
      </c>
      <c r="S221" s="3"/>
      <c r="T221" s="10" t="str">
        <f>IFERROR(VLOOKUP(S221,メニュー!$O$3:$P$4,2,FALSE),"")</f>
        <v/>
      </c>
      <c r="U221" s="12"/>
      <c r="V221" s="12"/>
    </row>
    <row r="222" spans="1:22" x14ac:dyDescent="0.2">
      <c r="A222" s="10" t="str">
        <f t="shared" si="3"/>
        <v/>
      </c>
      <c r="B222" s="3"/>
      <c r="C222" s="10" t="str">
        <f>IFERROR(VLOOKUP(B222,メニュー!$B$3:$C$40,2,FALSE),"")</f>
        <v/>
      </c>
      <c r="D222" s="3"/>
      <c r="E222" s="10" t="str">
        <f>IFERROR(VLOOKUP(D222,メニュー!$D$3:$E$5,2,FALSE),"")</f>
        <v/>
      </c>
      <c r="F222" s="3"/>
      <c r="G222" s="10"/>
      <c r="H222" s="3"/>
      <c r="I222" s="10" t="str">
        <f>IFERROR(IF(F222&lt;&gt;"",VLOOKUP(F222&amp;H222,メニュー!$H$53:$I$67,2,0),IF(AND(F222="",RIGHT(B222,3)="SMS"),VLOOKUP(H222,メニュー!$I$29:$J$29,2,0),IF(AND(F222="",E222=3),VLOOKUP(H222,メニュー!$I$18:$J$18,2,0),VLOOKUP(H222,メニュー!$I$12:$J$12,2,0)))),"")</f>
        <v/>
      </c>
      <c r="J222" s="3"/>
      <c r="K222" s="30" t="str">
        <f>IFERROR(VLOOKUP(J222,メニュー!$K$3:$L$4,2,FALSE),"")</f>
        <v/>
      </c>
      <c r="L222" s="33"/>
      <c r="M222" s="12"/>
      <c r="N222" s="12"/>
      <c r="O222" s="12"/>
      <c r="P222" s="12"/>
      <c r="Q222" s="12"/>
      <c r="R222" s="10" t="str">
        <f>IFERROR(IF(VLOOKUP(Q222,メニュー!$M$3:$N$15,2,FALSE)="","",VLOOKUP(Q222,メニュー!$M$3:$N$15,2,FALSE)),"")</f>
        <v/>
      </c>
      <c r="S222" s="3"/>
      <c r="T222" s="10" t="str">
        <f>IFERROR(VLOOKUP(S222,メニュー!$O$3:$P$4,2,FALSE),"")</f>
        <v/>
      </c>
      <c r="U222" s="12"/>
      <c r="V222" s="12"/>
    </row>
    <row r="223" spans="1:22" x14ac:dyDescent="0.2">
      <c r="A223" s="10" t="str">
        <f t="shared" si="3"/>
        <v/>
      </c>
      <c r="B223" s="3"/>
      <c r="C223" s="10" t="str">
        <f>IFERROR(VLOOKUP(B223,メニュー!$B$3:$C$40,2,FALSE),"")</f>
        <v/>
      </c>
      <c r="D223" s="3"/>
      <c r="E223" s="10" t="str">
        <f>IFERROR(VLOOKUP(D223,メニュー!$D$3:$E$5,2,FALSE),"")</f>
        <v/>
      </c>
      <c r="F223" s="3"/>
      <c r="G223" s="10"/>
      <c r="H223" s="3"/>
      <c r="I223" s="10" t="str">
        <f>IFERROR(IF(F223&lt;&gt;"",VLOOKUP(F223&amp;H223,メニュー!$H$53:$I$67,2,0),IF(AND(F223="",RIGHT(B223,3)="SMS"),VLOOKUP(H223,メニュー!$I$29:$J$29,2,0),IF(AND(F223="",E223=3),VLOOKUP(H223,メニュー!$I$18:$J$18,2,0),VLOOKUP(H223,メニュー!$I$12:$J$12,2,0)))),"")</f>
        <v/>
      </c>
      <c r="J223" s="3"/>
      <c r="K223" s="30" t="str">
        <f>IFERROR(VLOOKUP(J223,メニュー!$K$3:$L$4,2,FALSE),"")</f>
        <v/>
      </c>
      <c r="L223" s="33"/>
      <c r="M223" s="12"/>
      <c r="N223" s="12"/>
      <c r="O223" s="12"/>
      <c r="P223" s="12"/>
      <c r="Q223" s="12"/>
      <c r="R223" s="10" t="str">
        <f>IFERROR(IF(VLOOKUP(Q223,メニュー!$M$3:$N$15,2,FALSE)="","",VLOOKUP(Q223,メニュー!$M$3:$N$15,2,FALSE)),"")</f>
        <v/>
      </c>
      <c r="S223" s="3"/>
      <c r="T223" s="10" t="str">
        <f>IFERROR(VLOOKUP(S223,メニュー!$O$3:$P$4,2,FALSE),"")</f>
        <v/>
      </c>
      <c r="U223" s="12"/>
      <c r="V223" s="12"/>
    </row>
    <row r="224" spans="1:22" x14ac:dyDescent="0.2">
      <c r="A224" s="10" t="str">
        <f t="shared" si="3"/>
        <v/>
      </c>
      <c r="B224" s="3"/>
      <c r="C224" s="10" t="str">
        <f>IFERROR(VLOOKUP(B224,メニュー!$B$3:$C$40,2,FALSE),"")</f>
        <v/>
      </c>
      <c r="D224" s="3"/>
      <c r="E224" s="10" t="str">
        <f>IFERROR(VLOOKUP(D224,メニュー!$D$3:$E$5,2,FALSE),"")</f>
        <v/>
      </c>
      <c r="F224" s="3"/>
      <c r="G224" s="10"/>
      <c r="H224" s="3"/>
      <c r="I224" s="10" t="str">
        <f>IFERROR(IF(F224&lt;&gt;"",VLOOKUP(F224&amp;H224,メニュー!$H$53:$I$67,2,0),IF(AND(F224="",RIGHT(B224,3)="SMS"),VLOOKUP(H224,メニュー!$I$29:$J$29,2,0),IF(AND(F224="",E224=3),VLOOKUP(H224,メニュー!$I$18:$J$18,2,0),VLOOKUP(H224,メニュー!$I$12:$J$12,2,0)))),"")</f>
        <v/>
      </c>
      <c r="J224" s="3"/>
      <c r="K224" s="30" t="str">
        <f>IFERROR(VLOOKUP(J224,メニュー!$K$3:$L$4,2,FALSE),"")</f>
        <v/>
      </c>
      <c r="L224" s="33"/>
      <c r="M224" s="12"/>
      <c r="N224" s="12"/>
      <c r="O224" s="12"/>
      <c r="P224" s="12"/>
      <c r="Q224" s="12"/>
      <c r="R224" s="10" t="str">
        <f>IFERROR(IF(VLOOKUP(Q224,メニュー!$M$3:$N$15,2,FALSE)="","",VLOOKUP(Q224,メニュー!$M$3:$N$15,2,FALSE)),"")</f>
        <v/>
      </c>
      <c r="S224" s="3"/>
      <c r="T224" s="10" t="str">
        <f>IFERROR(VLOOKUP(S224,メニュー!$O$3:$P$4,2,FALSE),"")</f>
        <v/>
      </c>
      <c r="U224" s="12"/>
      <c r="V224" s="12"/>
    </row>
    <row r="225" spans="1:22" x14ac:dyDescent="0.2">
      <c r="A225" s="10" t="str">
        <f t="shared" si="3"/>
        <v/>
      </c>
      <c r="B225" s="3"/>
      <c r="C225" s="10" t="str">
        <f>IFERROR(VLOOKUP(B225,メニュー!$B$3:$C$40,2,FALSE),"")</f>
        <v/>
      </c>
      <c r="D225" s="3"/>
      <c r="E225" s="10" t="str">
        <f>IFERROR(VLOOKUP(D225,メニュー!$D$3:$E$5,2,FALSE),"")</f>
        <v/>
      </c>
      <c r="F225" s="3"/>
      <c r="G225" s="10"/>
      <c r="H225" s="3"/>
      <c r="I225" s="10" t="str">
        <f>IFERROR(IF(F225&lt;&gt;"",VLOOKUP(F225&amp;H225,メニュー!$H$53:$I$67,2,0),IF(AND(F225="",RIGHT(B225,3)="SMS"),VLOOKUP(H225,メニュー!$I$29:$J$29,2,0),IF(AND(F225="",E225=3),VLOOKUP(H225,メニュー!$I$18:$J$18,2,0),VLOOKUP(H225,メニュー!$I$12:$J$12,2,0)))),"")</f>
        <v/>
      </c>
      <c r="J225" s="3"/>
      <c r="K225" s="30" t="str">
        <f>IFERROR(VLOOKUP(J225,メニュー!$K$3:$L$4,2,FALSE),"")</f>
        <v/>
      </c>
      <c r="L225" s="33"/>
      <c r="M225" s="12"/>
      <c r="N225" s="12"/>
      <c r="O225" s="12"/>
      <c r="P225" s="12"/>
      <c r="Q225" s="12"/>
      <c r="R225" s="10" t="str">
        <f>IFERROR(IF(VLOOKUP(Q225,メニュー!$M$3:$N$15,2,FALSE)="","",VLOOKUP(Q225,メニュー!$M$3:$N$15,2,FALSE)),"")</f>
        <v/>
      </c>
      <c r="S225" s="3"/>
      <c r="T225" s="10" t="str">
        <f>IFERROR(VLOOKUP(S225,メニュー!$O$3:$P$4,2,FALSE),"")</f>
        <v/>
      </c>
      <c r="U225" s="12"/>
      <c r="V225" s="12"/>
    </row>
    <row r="226" spans="1:22" x14ac:dyDescent="0.2">
      <c r="A226" s="10" t="str">
        <f t="shared" si="3"/>
        <v/>
      </c>
      <c r="B226" s="3"/>
      <c r="C226" s="10" t="str">
        <f>IFERROR(VLOOKUP(B226,メニュー!$B$3:$C$40,2,FALSE),"")</f>
        <v/>
      </c>
      <c r="D226" s="3"/>
      <c r="E226" s="10" t="str">
        <f>IFERROR(VLOOKUP(D226,メニュー!$D$3:$E$5,2,FALSE),"")</f>
        <v/>
      </c>
      <c r="F226" s="3"/>
      <c r="G226" s="10"/>
      <c r="H226" s="3"/>
      <c r="I226" s="10" t="str">
        <f>IFERROR(IF(F226&lt;&gt;"",VLOOKUP(F226&amp;H226,メニュー!$H$53:$I$67,2,0),IF(AND(F226="",RIGHT(B226,3)="SMS"),VLOOKUP(H226,メニュー!$I$29:$J$29,2,0),IF(AND(F226="",E226=3),VLOOKUP(H226,メニュー!$I$18:$J$18,2,0),VLOOKUP(H226,メニュー!$I$12:$J$12,2,0)))),"")</f>
        <v/>
      </c>
      <c r="J226" s="3"/>
      <c r="K226" s="30" t="str">
        <f>IFERROR(VLOOKUP(J226,メニュー!$K$3:$L$4,2,FALSE),"")</f>
        <v/>
      </c>
      <c r="L226" s="33"/>
      <c r="M226" s="12"/>
      <c r="N226" s="12"/>
      <c r="O226" s="12"/>
      <c r="P226" s="12"/>
      <c r="Q226" s="12"/>
      <c r="R226" s="10" t="str">
        <f>IFERROR(IF(VLOOKUP(Q226,メニュー!$M$3:$N$15,2,FALSE)="","",VLOOKUP(Q226,メニュー!$M$3:$N$15,2,FALSE)),"")</f>
        <v/>
      </c>
      <c r="S226" s="3"/>
      <c r="T226" s="10" t="str">
        <f>IFERROR(VLOOKUP(S226,メニュー!$O$3:$P$4,2,FALSE),"")</f>
        <v/>
      </c>
      <c r="U226" s="12"/>
      <c r="V226" s="12"/>
    </row>
    <row r="227" spans="1:22" x14ac:dyDescent="0.2">
      <c r="A227" s="10" t="str">
        <f t="shared" si="3"/>
        <v/>
      </c>
      <c r="B227" s="3"/>
      <c r="C227" s="10" t="str">
        <f>IFERROR(VLOOKUP(B227,メニュー!$B$3:$C$40,2,FALSE),"")</f>
        <v/>
      </c>
      <c r="D227" s="3"/>
      <c r="E227" s="10" t="str">
        <f>IFERROR(VLOOKUP(D227,メニュー!$D$3:$E$5,2,FALSE),"")</f>
        <v/>
      </c>
      <c r="F227" s="3"/>
      <c r="G227" s="10"/>
      <c r="H227" s="3"/>
      <c r="I227" s="10" t="str">
        <f>IFERROR(IF(F227&lt;&gt;"",VLOOKUP(F227&amp;H227,メニュー!$H$53:$I$67,2,0),IF(AND(F227="",RIGHT(B227,3)="SMS"),VLOOKUP(H227,メニュー!$I$29:$J$29,2,0),IF(AND(F227="",E227=3),VLOOKUP(H227,メニュー!$I$18:$J$18,2,0),VLOOKUP(H227,メニュー!$I$12:$J$12,2,0)))),"")</f>
        <v/>
      </c>
      <c r="J227" s="3"/>
      <c r="K227" s="30" t="str">
        <f>IFERROR(VLOOKUP(J227,メニュー!$K$3:$L$4,2,FALSE),"")</f>
        <v/>
      </c>
      <c r="L227" s="33"/>
      <c r="M227" s="12"/>
      <c r="N227" s="12"/>
      <c r="O227" s="12"/>
      <c r="P227" s="12"/>
      <c r="Q227" s="12"/>
      <c r="R227" s="10" t="str">
        <f>IFERROR(IF(VLOOKUP(Q227,メニュー!$M$3:$N$15,2,FALSE)="","",VLOOKUP(Q227,メニュー!$M$3:$N$15,2,FALSE)),"")</f>
        <v/>
      </c>
      <c r="S227" s="3"/>
      <c r="T227" s="10" t="str">
        <f>IFERROR(VLOOKUP(S227,メニュー!$O$3:$P$4,2,FALSE),"")</f>
        <v/>
      </c>
      <c r="U227" s="12"/>
      <c r="V227" s="12"/>
    </row>
    <row r="228" spans="1:22" x14ac:dyDescent="0.2">
      <c r="A228" s="10" t="str">
        <f t="shared" si="3"/>
        <v/>
      </c>
      <c r="B228" s="3"/>
      <c r="C228" s="10" t="str">
        <f>IFERROR(VLOOKUP(B228,メニュー!$B$3:$C$40,2,FALSE),"")</f>
        <v/>
      </c>
      <c r="D228" s="3"/>
      <c r="E228" s="10" t="str">
        <f>IFERROR(VLOOKUP(D228,メニュー!$D$3:$E$5,2,FALSE),"")</f>
        <v/>
      </c>
      <c r="F228" s="3"/>
      <c r="G228" s="10"/>
      <c r="H228" s="3"/>
      <c r="I228" s="10" t="str">
        <f>IFERROR(IF(F228&lt;&gt;"",VLOOKUP(F228&amp;H228,メニュー!$H$53:$I$67,2,0),IF(AND(F228="",RIGHT(B228,3)="SMS"),VLOOKUP(H228,メニュー!$I$29:$J$29,2,0),IF(AND(F228="",E228=3),VLOOKUP(H228,メニュー!$I$18:$J$18,2,0),VLOOKUP(H228,メニュー!$I$12:$J$12,2,0)))),"")</f>
        <v/>
      </c>
      <c r="J228" s="3"/>
      <c r="K228" s="30" t="str">
        <f>IFERROR(VLOOKUP(J228,メニュー!$K$3:$L$4,2,FALSE),"")</f>
        <v/>
      </c>
      <c r="L228" s="33"/>
      <c r="M228" s="12"/>
      <c r="N228" s="12"/>
      <c r="O228" s="12"/>
      <c r="P228" s="12"/>
      <c r="Q228" s="12"/>
      <c r="R228" s="10" t="str">
        <f>IFERROR(IF(VLOOKUP(Q228,メニュー!$M$3:$N$15,2,FALSE)="","",VLOOKUP(Q228,メニュー!$M$3:$N$15,2,FALSE)),"")</f>
        <v/>
      </c>
      <c r="S228" s="3"/>
      <c r="T228" s="10" t="str">
        <f>IFERROR(VLOOKUP(S228,メニュー!$O$3:$P$4,2,FALSE),"")</f>
        <v/>
      </c>
      <c r="U228" s="12"/>
      <c r="V228" s="12"/>
    </row>
    <row r="229" spans="1:22" x14ac:dyDescent="0.2">
      <c r="A229" s="10" t="str">
        <f t="shared" si="3"/>
        <v/>
      </c>
      <c r="B229" s="3"/>
      <c r="C229" s="10" t="str">
        <f>IFERROR(VLOOKUP(B229,メニュー!$B$3:$C$40,2,FALSE),"")</f>
        <v/>
      </c>
      <c r="D229" s="3"/>
      <c r="E229" s="10" t="str">
        <f>IFERROR(VLOOKUP(D229,メニュー!$D$3:$E$5,2,FALSE),"")</f>
        <v/>
      </c>
      <c r="F229" s="3"/>
      <c r="G229" s="10"/>
      <c r="H229" s="3"/>
      <c r="I229" s="10" t="str">
        <f>IFERROR(IF(F229&lt;&gt;"",VLOOKUP(F229&amp;H229,メニュー!$H$53:$I$67,2,0),IF(AND(F229="",RIGHT(B229,3)="SMS"),VLOOKUP(H229,メニュー!$I$29:$J$29,2,0),IF(AND(F229="",E229=3),VLOOKUP(H229,メニュー!$I$18:$J$18,2,0),VLOOKUP(H229,メニュー!$I$12:$J$12,2,0)))),"")</f>
        <v/>
      </c>
      <c r="J229" s="3"/>
      <c r="K229" s="30" t="str">
        <f>IFERROR(VLOOKUP(J229,メニュー!$K$3:$L$4,2,FALSE),"")</f>
        <v/>
      </c>
      <c r="L229" s="33"/>
      <c r="M229" s="12"/>
      <c r="N229" s="12"/>
      <c r="O229" s="12"/>
      <c r="P229" s="12"/>
      <c r="Q229" s="12"/>
      <c r="R229" s="10" t="str">
        <f>IFERROR(IF(VLOOKUP(Q229,メニュー!$M$3:$N$15,2,FALSE)="","",VLOOKUP(Q229,メニュー!$M$3:$N$15,2,FALSE)),"")</f>
        <v/>
      </c>
      <c r="S229" s="3"/>
      <c r="T229" s="10" t="str">
        <f>IFERROR(VLOOKUP(S229,メニュー!$O$3:$P$4,2,FALSE),"")</f>
        <v/>
      </c>
      <c r="U229" s="12"/>
      <c r="V229" s="12"/>
    </row>
    <row r="230" spans="1:22" x14ac:dyDescent="0.2">
      <c r="A230" s="10" t="str">
        <f t="shared" si="3"/>
        <v/>
      </c>
      <c r="B230" s="3"/>
      <c r="C230" s="10" t="str">
        <f>IFERROR(VLOOKUP(B230,メニュー!$B$3:$C$40,2,FALSE),"")</f>
        <v/>
      </c>
      <c r="D230" s="3"/>
      <c r="E230" s="10" t="str">
        <f>IFERROR(VLOOKUP(D230,メニュー!$D$3:$E$5,2,FALSE),"")</f>
        <v/>
      </c>
      <c r="F230" s="3"/>
      <c r="G230" s="10"/>
      <c r="H230" s="3"/>
      <c r="I230" s="10" t="str">
        <f>IFERROR(IF(F230&lt;&gt;"",VLOOKUP(F230&amp;H230,メニュー!$H$53:$I$67,2,0),IF(AND(F230="",RIGHT(B230,3)="SMS"),VLOOKUP(H230,メニュー!$I$29:$J$29,2,0),IF(AND(F230="",E230=3),VLOOKUP(H230,メニュー!$I$18:$J$18,2,0),VLOOKUP(H230,メニュー!$I$12:$J$12,2,0)))),"")</f>
        <v/>
      </c>
      <c r="J230" s="3"/>
      <c r="K230" s="30" t="str">
        <f>IFERROR(VLOOKUP(J230,メニュー!$K$3:$L$4,2,FALSE),"")</f>
        <v/>
      </c>
      <c r="L230" s="33"/>
      <c r="M230" s="12"/>
      <c r="N230" s="12"/>
      <c r="O230" s="12"/>
      <c r="P230" s="12"/>
      <c r="Q230" s="12"/>
      <c r="R230" s="10" t="str">
        <f>IFERROR(IF(VLOOKUP(Q230,メニュー!$M$3:$N$15,2,FALSE)="","",VLOOKUP(Q230,メニュー!$M$3:$N$15,2,FALSE)),"")</f>
        <v/>
      </c>
      <c r="S230" s="3"/>
      <c r="T230" s="10" t="str">
        <f>IFERROR(VLOOKUP(S230,メニュー!$O$3:$P$4,2,FALSE),"")</f>
        <v/>
      </c>
      <c r="U230" s="12"/>
      <c r="V230" s="12"/>
    </row>
    <row r="231" spans="1:22" x14ac:dyDescent="0.2">
      <c r="A231" s="10" t="str">
        <f t="shared" si="3"/>
        <v/>
      </c>
      <c r="B231" s="3"/>
      <c r="C231" s="10" t="str">
        <f>IFERROR(VLOOKUP(B231,メニュー!$B$3:$C$40,2,FALSE),"")</f>
        <v/>
      </c>
      <c r="D231" s="3"/>
      <c r="E231" s="10" t="str">
        <f>IFERROR(VLOOKUP(D231,メニュー!$D$3:$E$5,2,FALSE),"")</f>
        <v/>
      </c>
      <c r="F231" s="3"/>
      <c r="G231" s="10"/>
      <c r="H231" s="3"/>
      <c r="I231" s="10" t="str">
        <f>IFERROR(IF(F231&lt;&gt;"",VLOOKUP(F231&amp;H231,メニュー!$H$53:$I$67,2,0),IF(AND(F231="",RIGHT(B231,3)="SMS"),VLOOKUP(H231,メニュー!$I$29:$J$29,2,0),IF(AND(F231="",E231=3),VLOOKUP(H231,メニュー!$I$18:$J$18,2,0),VLOOKUP(H231,メニュー!$I$12:$J$12,2,0)))),"")</f>
        <v/>
      </c>
      <c r="J231" s="3"/>
      <c r="K231" s="30" t="str">
        <f>IFERROR(VLOOKUP(J231,メニュー!$K$3:$L$4,2,FALSE),"")</f>
        <v/>
      </c>
      <c r="L231" s="33"/>
      <c r="M231" s="12"/>
      <c r="N231" s="12"/>
      <c r="O231" s="12"/>
      <c r="P231" s="12"/>
      <c r="Q231" s="12"/>
      <c r="R231" s="10" t="str">
        <f>IFERROR(IF(VLOOKUP(Q231,メニュー!$M$3:$N$15,2,FALSE)="","",VLOOKUP(Q231,メニュー!$M$3:$N$15,2,FALSE)),"")</f>
        <v/>
      </c>
      <c r="S231" s="3"/>
      <c r="T231" s="10" t="str">
        <f>IFERROR(VLOOKUP(S231,メニュー!$O$3:$P$4,2,FALSE),"")</f>
        <v/>
      </c>
      <c r="U231" s="12"/>
      <c r="V231" s="12"/>
    </row>
    <row r="232" spans="1:22" x14ac:dyDescent="0.2">
      <c r="A232" s="10" t="str">
        <f t="shared" si="3"/>
        <v/>
      </c>
      <c r="B232" s="3"/>
      <c r="C232" s="10" t="str">
        <f>IFERROR(VLOOKUP(B232,メニュー!$B$3:$C$40,2,FALSE),"")</f>
        <v/>
      </c>
      <c r="D232" s="3"/>
      <c r="E232" s="10" t="str">
        <f>IFERROR(VLOOKUP(D232,メニュー!$D$3:$E$5,2,FALSE),"")</f>
        <v/>
      </c>
      <c r="F232" s="3"/>
      <c r="G232" s="10"/>
      <c r="H232" s="3"/>
      <c r="I232" s="10" t="str">
        <f>IFERROR(IF(F232&lt;&gt;"",VLOOKUP(F232&amp;H232,メニュー!$H$53:$I$67,2,0),IF(AND(F232="",RIGHT(B232,3)="SMS"),VLOOKUP(H232,メニュー!$I$29:$J$29,2,0),IF(AND(F232="",E232=3),VLOOKUP(H232,メニュー!$I$18:$J$18,2,0),VLOOKUP(H232,メニュー!$I$12:$J$12,2,0)))),"")</f>
        <v/>
      </c>
      <c r="J232" s="3"/>
      <c r="K232" s="30" t="str">
        <f>IFERROR(VLOOKUP(J232,メニュー!$K$3:$L$4,2,FALSE),"")</f>
        <v/>
      </c>
      <c r="L232" s="33"/>
      <c r="M232" s="12"/>
      <c r="N232" s="12"/>
      <c r="O232" s="12"/>
      <c r="P232" s="12"/>
      <c r="Q232" s="12"/>
      <c r="R232" s="10" t="str">
        <f>IFERROR(IF(VLOOKUP(Q232,メニュー!$M$3:$N$15,2,FALSE)="","",VLOOKUP(Q232,メニュー!$M$3:$N$15,2,FALSE)),"")</f>
        <v/>
      </c>
      <c r="S232" s="3"/>
      <c r="T232" s="10" t="str">
        <f>IFERROR(VLOOKUP(S232,メニュー!$O$3:$P$4,2,FALSE),"")</f>
        <v/>
      </c>
      <c r="U232" s="12"/>
      <c r="V232" s="12"/>
    </row>
    <row r="233" spans="1:22" x14ac:dyDescent="0.2">
      <c r="A233" s="10" t="str">
        <f t="shared" si="3"/>
        <v/>
      </c>
      <c r="B233" s="3"/>
      <c r="C233" s="10" t="str">
        <f>IFERROR(VLOOKUP(B233,メニュー!$B$3:$C$40,2,FALSE),"")</f>
        <v/>
      </c>
      <c r="D233" s="3"/>
      <c r="E233" s="10" t="str">
        <f>IFERROR(VLOOKUP(D233,メニュー!$D$3:$E$5,2,FALSE),"")</f>
        <v/>
      </c>
      <c r="F233" s="3"/>
      <c r="G233" s="10"/>
      <c r="H233" s="3"/>
      <c r="I233" s="10" t="str">
        <f>IFERROR(IF(F233&lt;&gt;"",VLOOKUP(F233&amp;H233,メニュー!$H$53:$I$67,2,0),IF(AND(F233="",RIGHT(B233,3)="SMS"),VLOOKUP(H233,メニュー!$I$29:$J$29,2,0),IF(AND(F233="",E233=3),VLOOKUP(H233,メニュー!$I$18:$J$18,2,0),VLOOKUP(H233,メニュー!$I$12:$J$12,2,0)))),"")</f>
        <v/>
      </c>
      <c r="J233" s="3"/>
      <c r="K233" s="30" t="str">
        <f>IFERROR(VLOOKUP(J233,メニュー!$K$3:$L$4,2,FALSE),"")</f>
        <v/>
      </c>
      <c r="L233" s="33"/>
      <c r="M233" s="12"/>
      <c r="N233" s="12"/>
      <c r="O233" s="12"/>
      <c r="P233" s="12"/>
      <c r="Q233" s="12"/>
      <c r="R233" s="10" t="str">
        <f>IFERROR(IF(VLOOKUP(Q233,メニュー!$M$3:$N$15,2,FALSE)="","",VLOOKUP(Q233,メニュー!$M$3:$N$15,2,FALSE)),"")</f>
        <v/>
      </c>
      <c r="S233" s="3"/>
      <c r="T233" s="10" t="str">
        <f>IFERROR(VLOOKUP(S233,メニュー!$O$3:$P$4,2,FALSE),"")</f>
        <v/>
      </c>
      <c r="U233" s="12"/>
      <c r="V233" s="12"/>
    </row>
    <row r="234" spans="1:22" x14ac:dyDescent="0.2">
      <c r="A234" s="10" t="str">
        <f t="shared" si="3"/>
        <v/>
      </c>
      <c r="B234" s="3"/>
      <c r="C234" s="10" t="str">
        <f>IFERROR(VLOOKUP(B234,メニュー!$B$3:$C$40,2,FALSE),"")</f>
        <v/>
      </c>
      <c r="D234" s="3"/>
      <c r="E234" s="10" t="str">
        <f>IFERROR(VLOOKUP(D234,メニュー!$D$3:$E$5,2,FALSE),"")</f>
        <v/>
      </c>
      <c r="F234" s="3"/>
      <c r="G234" s="10"/>
      <c r="H234" s="3"/>
      <c r="I234" s="10" t="str">
        <f>IFERROR(IF(F234&lt;&gt;"",VLOOKUP(F234&amp;H234,メニュー!$H$53:$I$67,2,0),IF(AND(F234="",RIGHT(B234,3)="SMS"),VLOOKUP(H234,メニュー!$I$29:$J$29,2,0),IF(AND(F234="",E234=3),VLOOKUP(H234,メニュー!$I$18:$J$18,2,0),VLOOKUP(H234,メニュー!$I$12:$J$12,2,0)))),"")</f>
        <v/>
      </c>
      <c r="J234" s="3"/>
      <c r="K234" s="30" t="str">
        <f>IFERROR(VLOOKUP(J234,メニュー!$K$3:$L$4,2,FALSE),"")</f>
        <v/>
      </c>
      <c r="L234" s="33"/>
      <c r="M234" s="12"/>
      <c r="N234" s="12"/>
      <c r="O234" s="12"/>
      <c r="P234" s="12"/>
      <c r="Q234" s="12"/>
      <c r="R234" s="10" t="str">
        <f>IFERROR(IF(VLOOKUP(Q234,メニュー!$M$3:$N$15,2,FALSE)="","",VLOOKUP(Q234,メニュー!$M$3:$N$15,2,FALSE)),"")</f>
        <v/>
      </c>
      <c r="S234" s="3"/>
      <c r="T234" s="10" t="str">
        <f>IFERROR(VLOOKUP(S234,メニュー!$O$3:$P$4,2,FALSE),"")</f>
        <v/>
      </c>
      <c r="U234" s="12"/>
      <c r="V234" s="12"/>
    </row>
    <row r="235" spans="1:22" x14ac:dyDescent="0.2">
      <c r="A235" s="10" t="str">
        <f t="shared" si="3"/>
        <v/>
      </c>
      <c r="B235" s="3"/>
      <c r="C235" s="10" t="str">
        <f>IFERROR(VLOOKUP(B235,メニュー!$B$3:$C$40,2,FALSE),"")</f>
        <v/>
      </c>
      <c r="D235" s="3"/>
      <c r="E235" s="10" t="str">
        <f>IFERROR(VLOOKUP(D235,メニュー!$D$3:$E$5,2,FALSE),"")</f>
        <v/>
      </c>
      <c r="F235" s="3"/>
      <c r="G235" s="10"/>
      <c r="H235" s="3"/>
      <c r="I235" s="10" t="str">
        <f>IFERROR(IF(F235&lt;&gt;"",VLOOKUP(F235&amp;H235,メニュー!$H$53:$I$67,2,0),IF(AND(F235="",RIGHT(B235,3)="SMS"),VLOOKUP(H235,メニュー!$I$29:$J$29,2,0),IF(AND(F235="",E235=3),VLOOKUP(H235,メニュー!$I$18:$J$18,2,0),VLOOKUP(H235,メニュー!$I$12:$J$12,2,0)))),"")</f>
        <v/>
      </c>
      <c r="J235" s="3"/>
      <c r="K235" s="30" t="str">
        <f>IFERROR(VLOOKUP(J235,メニュー!$K$3:$L$4,2,FALSE),"")</f>
        <v/>
      </c>
      <c r="L235" s="33"/>
      <c r="M235" s="12"/>
      <c r="N235" s="12"/>
      <c r="O235" s="12"/>
      <c r="P235" s="12"/>
      <c r="Q235" s="12"/>
      <c r="R235" s="10" t="str">
        <f>IFERROR(IF(VLOOKUP(Q235,メニュー!$M$3:$N$15,2,FALSE)="","",VLOOKUP(Q235,メニュー!$M$3:$N$15,2,FALSE)),"")</f>
        <v/>
      </c>
      <c r="S235" s="3"/>
      <c r="T235" s="10" t="str">
        <f>IFERROR(VLOOKUP(S235,メニュー!$O$3:$P$4,2,FALSE),"")</f>
        <v/>
      </c>
      <c r="U235" s="12"/>
      <c r="V235" s="12"/>
    </row>
    <row r="236" spans="1:22" x14ac:dyDescent="0.2">
      <c r="A236" s="10" t="str">
        <f t="shared" si="3"/>
        <v/>
      </c>
      <c r="B236" s="3"/>
      <c r="C236" s="10" t="str">
        <f>IFERROR(VLOOKUP(B236,メニュー!$B$3:$C$40,2,FALSE),"")</f>
        <v/>
      </c>
      <c r="D236" s="3"/>
      <c r="E236" s="10" t="str">
        <f>IFERROR(VLOOKUP(D236,メニュー!$D$3:$E$5,2,FALSE),"")</f>
        <v/>
      </c>
      <c r="F236" s="3"/>
      <c r="G236" s="10"/>
      <c r="H236" s="3"/>
      <c r="I236" s="10" t="str">
        <f>IFERROR(IF(F236&lt;&gt;"",VLOOKUP(F236&amp;H236,メニュー!$H$53:$I$67,2,0),IF(AND(F236="",RIGHT(B236,3)="SMS"),VLOOKUP(H236,メニュー!$I$29:$J$29,2,0),IF(AND(F236="",E236=3),VLOOKUP(H236,メニュー!$I$18:$J$18,2,0),VLOOKUP(H236,メニュー!$I$12:$J$12,2,0)))),"")</f>
        <v/>
      </c>
      <c r="J236" s="3"/>
      <c r="K236" s="30" t="str">
        <f>IFERROR(VLOOKUP(J236,メニュー!$K$3:$L$4,2,FALSE),"")</f>
        <v/>
      </c>
      <c r="L236" s="33"/>
      <c r="M236" s="12"/>
      <c r="N236" s="12"/>
      <c r="O236" s="12"/>
      <c r="P236" s="12"/>
      <c r="Q236" s="12"/>
      <c r="R236" s="10" t="str">
        <f>IFERROR(IF(VLOOKUP(Q236,メニュー!$M$3:$N$15,2,FALSE)="","",VLOOKUP(Q236,メニュー!$M$3:$N$15,2,FALSE)),"")</f>
        <v/>
      </c>
      <c r="S236" s="3"/>
      <c r="T236" s="10" t="str">
        <f>IFERROR(VLOOKUP(S236,メニュー!$O$3:$P$4,2,FALSE),"")</f>
        <v/>
      </c>
      <c r="U236" s="12"/>
      <c r="V236" s="12"/>
    </row>
    <row r="237" spans="1:22" x14ac:dyDescent="0.2">
      <c r="A237" s="10" t="str">
        <f t="shared" si="3"/>
        <v/>
      </c>
      <c r="B237" s="3"/>
      <c r="C237" s="10" t="str">
        <f>IFERROR(VLOOKUP(B237,メニュー!$B$3:$C$40,2,FALSE),"")</f>
        <v/>
      </c>
      <c r="D237" s="3"/>
      <c r="E237" s="10" t="str">
        <f>IFERROR(VLOOKUP(D237,メニュー!$D$3:$E$5,2,FALSE),"")</f>
        <v/>
      </c>
      <c r="F237" s="3"/>
      <c r="G237" s="10"/>
      <c r="H237" s="3"/>
      <c r="I237" s="10" t="str">
        <f>IFERROR(IF(F237&lt;&gt;"",VLOOKUP(F237&amp;H237,メニュー!$H$53:$I$67,2,0),IF(AND(F237="",RIGHT(B237,3)="SMS"),VLOOKUP(H237,メニュー!$I$29:$J$29,2,0),IF(AND(F237="",E237=3),VLOOKUP(H237,メニュー!$I$18:$J$18,2,0),VLOOKUP(H237,メニュー!$I$12:$J$12,2,0)))),"")</f>
        <v/>
      </c>
      <c r="J237" s="3"/>
      <c r="K237" s="30" t="str">
        <f>IFERROR(VLOOKUP(J237,メニュー!$K$3:$L$4,2,FALSE),"")</f>
        <v/>
      </c>
      <c r="L237" s="33"/>
      <c r="M237" s="12"/>
      <c r="N237" s="12"/>
      <c r="O237" s="12"/>
      <c r="P237" s="12"/>
      <c r="Q237" s="12"/>
      <c r="R237" s="10" t="str">
        <f>IFERROR(IF(VLOOKUP(Q237,メニュー!$M$3:$N$15,2,FALSE)="","",VLOOKUP(Q237,メニュー!$M$3:$N$15,2,FALSE)),"")</f>
        <v/>
      </c>
      <c r="S237" s="3"/>
      <c r="T237" s="10" t="str">
        <f>IFERROR(VLOOKUP(S237,メニュー!$O$3:$P$4,2,FALSE),"")</f>
        <v/>
      </c>
      <c r="U237" s="12"/>
      <c r="V237" s="12"/>
    </row>
    <row r="238" spans="1:22" x14ac:dyDescent="0.2">
      <c r="A238" s="10" t="str">
        <f t="shared" si="3"/>
        <v/>
      </c>
      <c r="B238" s="3"/>
      <c r="C238" s="10" t="str">
        <f>IFERROR(VLOOKUP(B238,メニュー!$B$3:$C$40,2,FALSE),"")</f>
        <v/>
      </c>
      <c r="D238" s="3"/>
      <c r="E238" s="10" t="str">
        <f>IFERROR(VLOOKUP(D238,メニュー!$D$3:$E$5,2,FALSE),"")</f>
        <v/>
      </c>
      <c r="F238" s="3"/>
      <c r="G238" s="10"/>
      <c r="H238" s="3"/>
      <c r="I238" s="10" t="str">
        <f>IFERROR(IF(F238&lt;&gt;"",VLOOKUP(F238&amp;H238,メニュー!$H$53:$I$67,2,0),IF(AND(F238="",RIGHT(B238,3)="SMS"),VLOOKUP(H238,メニュー!$I$29:$J$29,2,0),IF(AND(F238="",E238=3),VLOOKUP(H238,メニュー!$I$18:$J$18,2,0),VLOOKUP(H238,メニュー!$I$12:$J$12,2,0)))),"")</f>
        <v/>
      </c>
      <c r="J238" s="3"/>
      <c r="K238" s="30" t="str">
        <f>IFERROR(VLOOKUP(J238,メニュー!$K$3:$L$4,2,FALSE),"")</f>
        <v/>
      </c>
      <c r="L238" s="33"/>
      <c r="M238" s="12"/>
      <c r="N238" s="12"/>
      <c r="O238" s="12"/>
      <c r="P238" s="12"/>
      <c r="Q238" s="12"/>
      <c r="R238" s="10" t="str">
        <f>IFERROR(IF(VLOOKUP(Q238,メニュー!$M$3:$N$15,2,FALSE)="","",VLOOKUP(Q238,メニュー!$M$3:$N$15,2,FALSE)),"")</f>
        <v/>
      </c>
      <c r="S238" s="3"/>
      <c r="T238" s="10" t="str">
        <f>IFERROR(VLOOKUP(S238,メニュー!$O$3:$P$4,2,FALSE),"")</f>
        <v/>
      </c>
      <c r="U238" s="12"/>
      <c r="V238" s="12"/>
    </row>
    <row r="239" spans="1:22" x14ac:dyDescent="0.2">
      <c r="A239" s="10" t="str">
        <f t="shared" si="3"/>
        <v/>
      </c>
      <c r="B239" s="3"/>
      <c r="C239" s="10" t="str">
        <f>IFERROR(VLOOKUP(B239,メニュー!$B$3:$C$40,2,FALSE),"")</f>
        <v/>
      </c>
      <c r="D239" s="3"/>
      <c r="E239" s="10" t="str">
        <f>IFERROR(VLOOKUP(D239,メニュー!$D$3:$E$5,2,FALSE),"")</f>
        <v/>
      </c>
      <c r="F239" s="3"/>
      <c r="G239" s="10"/>
      <c r="H239" s="3"/>
      <c r="I239" s="10" t="str">
        <f>IFERROR(IF(F239&lt;&gt;"",VLOOKUP(F239&amp;H239,メニュー!$H$53:$I$67,2,0),IF(AND(F239="",RIGHT(B239,3)="SMS"),VLOOKUP(H239,メニュー!$I$29:$J$29,2,0),IF(AND(F239="",E239=3),VLOOKUP(H239,メニュー!$I$18:$J$18,2,0),VLOOKUP(H239,メニュー!$I$12:$J$12,2,0)))),"")</f>
        <v/>
      </c>
      <c r="J239" s="3"/>
      <c r="K239" s="30" t="str">
        <f>IFERROR(VLOOKUP(J239,メニュー!$K$3:$L$4,2,FALSE),"")</f>
        <v/>
      </c>
      <c r="L239" s="33"/>
      <c r="M239" s="12"/>
      <c r="N239" s="12"/>
      <c r="O239" s="12"/>
      <c r="P239" s="12"/>
      <c r="Q239" s="12"/>
      <c r="R239" s="10" t="str">
        <f>IFERROR(IF(VLOOKUP(Q239,メニュー!$M$3:$N$15,2,FALSE)="","",VLOOKUP(Q239,メニュー!$M$3:$N$15,2,FALSE)),"")</f>
        <v/>
      </c>
      <c r="S239" s="3"/>
      <c r="T239" s="10" t="str">
        <f>IFERROR(VLOOKUP(S239,メニュー!$O$3:$P$4,2,FALSE),"")</f>
        <v/>
      </c>
      <c r="U239" s="12"/>
      <c r="V239" s="12"/>
    </row>
    <row r="240" spans="1:22" x14ac:dyDescent="0.2">
      <c r="A240" s="10" t="str">
        <f t="shared" si="3"/>
        <v/>
      </c>
      <c r="B240" s="3"/>
      <c r="C240" s="10" t="str">
        <f>IFERROR(VLOOKUP(B240,メニュー!$B$3:$C$40,2,FALSE),"")</f>
        <v/>
      </c>
      <c r="D240" s="3"/>
      <c r="E240" s="10" t="str">
        <f>IFERROR(VLOOKUP(D240,メニュー!$D$3:$E$5,2,FALSE),"")</f>
        <v/>
      </c>
      <c r="F240" s="3"/>
      <c r="G240" s="10"/>
      <c r="H240" s="3"/>
      <c r="I240" s="10" t="str">
        <f>IFERROR(IF(F240&lt;&gt;"",VLOOKUP(F240&amp;H240,メニュー!$H$53:$I$67,2,0),IF(AND(F240="",RIGHT(B240,3)="SMS"),VLOOKUP(H240,メニュー!$I$29:$J$29,2,0),IF(AND(F240="",E240=3),VLOOKUP(H240,メニュー!$I$18:$J$18,2,0),VLOOKUP(H240,メニュー!$I$12:$J$12,2,0)))),"")</f>
        <v/>
      </c>
      <c r="J240" s="3"/>
      <c r="K240" s="30" t="str">
        <f>IFERROR(VLOOKUP(J240,メニュー!$K$3:$L$4,2,FALSE),"")</f>
        <v/>
      </c>
      <c r="L240" s="33"/>
      <c r="M240" s="12"/>
      <c r="N240" s="12"/>
      <c r="O240" s="12"/>
      <c r="P240" s="12"/>
      <c r="Q240" s="12"/>
      <c r="R240" s="10" t="str">
        <f>IFERROR(IF(VLOOKUP(Q240,メニュー!$M$3:$N$15,2,FALSE)="","",VLOOKUP(Q240,メニュー!$M$3:$N$15,2,FALSE)),"")</f>
        <v/>
      </c>
      <c r="S240" s="3"/>
      <c r="T240" s="10" t="str">
        <f>IFERROR(VLOOKUP(S240,メニュー!$O$3:$P$4,2,FALSE),"")</f>
        <v/>
      </c>
      <c r="U240" s="12"/>
      <c r="V240" s="12"/>
    </row>
    <row r="241" spans="1:22" x14ac:dyDescent="0.2">
      <c r="A241" s="10" t="str">
        <f t="shared" si="3"/>
        <v/>
      </c>
      <c r="B241" s="3"/>
      <c r="C241" s="10" t="str">
        <f>IFERROR(VLOOKUP(B241,メニュー!$B$3:$C$40,2,FALSE),"")</f>
        <v/>
      </c>
      <c r="D241" s="3"/>
      <c r="E241" s="10" t="str">
        <f>IFERROR(VLOOKUP(D241,メニュー!$D$3:$E$5,2,FALSE),"")</f>
        <v/>
      </c>
      <c r="F241" s="3"/>
      <c r="G241" s="10"/>
      <c r="H241" s="3"/>
      <c r="I241" s="10" t="str">
        <f>IFERROR(IF(F241&lt;&gt;"",VLOOKUP(F241&amp;H241,メニュー!$H$53:$I$67,2,0),IF(AND(F241="",RIGHT(B241,3)="SMS"),VLOOKUP(H241,メニュー!$I$29:$J$29,2,0),IF(AND(F241="",E241=3),VLOOKUP(H241,メニュー!$I$18:$J$18,2,0),VLOOKUP(H241,メニュー!$I$12:$J$12,2,0)))),"")</f>
        <v/>
      </c>
      <c r="J241" s="3"/>
      <c r="K241" s="30" t="str">
        <f>IFERROR(VLOOKUP(J241,メニュー!$K$3:$L$4,2,FALSE),"")</f>
        <v/>
      </c>
      <c r="L241" s="33"/>
      <c r="M241" s="12"/>
      <c r="N241" s="12"/>
      <c r="O241" s="12"/>
      <c r="P241" s="12"/>
      <c r="Q241" s="12"/>
      <c r="R241" s="10" t="str">
        <f>IFERROR(IF(VLOOKUP(Q241,メニュー!$M$3:$N$15,2,FALSE)="","",VLOOKUP(Q241,メニュー!$M$3:$N$15,2,FALSE)),"")</f>
        <v/>
      </c>
      <c r="S241" s="3"/>
      <c r="T241" s="10" t="str">
        <f>IFERROR(VLOOKUP(S241,メニュー!$O$3:$P$4,2,FALSE),"")</f>
        <v/>
      </c>
      <c r="U241" s="12"/>
      <c r="V241" s="12"/>
    </row>
    <row r="242" spans="1:22" x14ac:dyDescent="0.2">
      <c r="A242" s="10" t="str">
        <f t="shared" si="3"/>
        <v/>
      </c>
      <c r="B242" s="3"/>
      <c r="C242" s="10" t="str">
        <f>IFERROR(VLOOKUP(B242,メニュー!$B$3:$C$40,2,FALSE),"")</f>
        <v/>
      </c>
      <c r="D242" s="3"/>
      <c r="E242" s="10" t="str">
        <f>IFERROR(VLOOKUP(D242,メニュー!$D$3:$E$5,2,FALSE),"")</f>
        <v/>
      </c>
      <c r="F242" s="3"/>
      <c r="G242" s="10"/>
      <c r="H242" s="3"/>
      <c r="I242" s="10" t="str">
        <f>IFERROR(IF(F242&lt;&gt;"",VLOOKUP(F242&amp;H242,メニュー!$H$53:$I$67,2,0),IF(AND(F242="",RIGHT(B242,3)="SMS"),VLOOKUP(H242,メニュー!$I$29:$J$29,2,0),IF(AND(F242="",E242=3),VLOOKUP(H242,メニュー!$I$18:$J$18,2,0),VLOOKUP(H242,メニュー!$I$12:$J$12,2,0)))),"")</f>
        <v/>
      </c>
      <c r="J242" s="3"/>
      <c r="K242" s="30" t="str">
        <f>IFERROR(VLOOKUP(J242,メニュー!$K$3:$L$4,2,FALSE),"")</f>
        <v/>
      </c>
      <c r="L242" s="33"/>
      <c r="M242" s="12"/>
      <c r="N242" s="12"/>
      <c r="O242" s="12"/>
      <c r="P242" s="12"/>
      <c r="Q242" s="12"/>
      <c r="R242" s="10" t="str">
        <f>IFERROR(IF(VLOOKUP(Q242,メニュー!$M$3:$N$15,2,FALSE)="","",VLOOKUP(Q242,メニュー!$M$3:$N$15,2,FALSE)),"")</f>
        <v/>
      </c>
      <c r="S242" s="3"/>
      <c r="T242" s="10" t="str">
        <f>IFERROR(VLOOKUP(S242,メニュー!$O$3:$P$4,2,FALSE),"")</f>
        <v/>
      </c>
      <c r="U242" s="12"/>
      <c r="V242" s="12"/>
    </row>
    <row r="243" spans="1:22" x14ac:dyDescent="0.2">
      <c r="A243" s="10" t="str">
        <f t="shared" si="3"/>
        <v/>
      </c>
      <c r="B243" s="3"/>
      <c r="C243" s="10" t="str">
        <f>IFERROR(VLOOKUP(B243,メニュー!$B$3:$C$40,2,FALSE),"")</f>
        <v/>
      </c>
      <c r="D243" s="3"/>
      <c r="E243" s="10" t="str">
        <f>IFERROR(VLOOKUP(D243,メニュー!$D$3:$E$5,2,FALSE),"")</f>
        <v/>
      </c>
      <c r="F243" s="3"/>
      <c r="G243" s="10"/>
      <c r="H243" s="3"/>
      <c r="I243" s="10" t="str">
        <f>IFERROR(IF(F243&lt;&gt;"",VLOOKUP(F243&amp;H243,メニュー!$H$53:$I$67,2,0),IF(AND(F243="",RIGHT(B243,3)="SMS"),VLOOKUP(H243,メニュー!$I$29:$J$29,2,0),IF(AND(F243="",E243=3),VLOOKUP(H243,メニュー!$I$18:$J$18,2,0),VLOOKUP(H243,メニュー!$I$12:$J$12,2,0)))),"")</f>
        <v/>
      </c>
      <c r="J243" s="3"/>
      <c r="K243" s="30" t="str">
        <f>IFERROR(VLOOKUP(J243,メニュー!$K$3:$L$4,2,FALSE),"")</f>
        <v/>
      </c>
      <c r="L243" s="33"/>
      <c r="M243" s="12"/>
      <c r="N243" s="12"/>
      <c r="O243" s="12"/>
      <c r="P243" s="12"/>
      <c r="Q243" s="12"/>
      <c r="R243" s="10" t="str">
        <f>IFERROR(IF(VLOOKUP(Q243,メニュー!$M$3:$N$15,2,FALSE)="","",VLOOKUP(Q243,メニュー!$M$3:$N$15,2,FALSE)),"")</f>
        <v/>
      </c>
      <c r="S243" s="3"/>
      <c r="T243" s="10" t="str">
        <f>IFERROR(VLOOKUP(S243,メニュー!$O$3:$P$4,2,FALSE),"")</f>
        <v/>
      </c>
      <c r="U243" s="12"/>
      <c r="V243" s="12"/>
    </row>
    <row r="244" spans="1:22" x14ac:dyDescent="0.2">
      <c r="A244" s="10" t="str">
        <f t="shared" si="3"/>
        <v/>
      </c>
      <c r="B244" s="3"/>
      <c r="C244" s="10" t="str">
        <f>IFERROR(VLOOKUP(B244,メニュー!$B$3:$C$40,2,FALSE),"")</f>
        <v/>
      </c>
      <c r="D244" s="3"/>
      <c r="E244" s="10" t="str">
        <f>IFERROR(VLOOKUP(D244,メニュー!$D$3:$E$5,2,FALSE),"")</f>
        <v/>
      </c>
      <c r="F244" s="3"/>
      <c r="G244" s="10"/>
      <c r="H244" s="3"/>
      <c r="I244" s="10" t="str">
        <f>IFERROR(IF(F244&lt;&gt;"",VLOOKUP(F244&amp;H244,メニュー!$H$53:$I$67,2,0),IF(AND(F244="",RIGHT(B244,3)="SMS"),VLOOKUP(H244,メニュー!$I$29:$J$29,2,0),IF(AND(F244="",E244=3),VLOOKUP(H244,メニュー!$I$18:$J$18,2,0),VLOOKUP(H244,メニュー!$I$12:$J$12,2,0)))),"")</f>
        <v/>
      </c>
      <c r="J244" s="3"/>
      <c r="K244" s="30" t="str">
        <f>IFERROR(VLOOKUP(J244,メニュー!$K$3:$L$4,2,FALSE),"")</f>
        <v/>
      </c>
      <c r="L244" s="33"/>
      <c r="M244" s="12"/>
      <c r="N244" s="12"/>
      <c r="O244" s="12"/>
      <c r="P244" s="12"/>
      <c r="Q244" s="12"/>
      <c r="R244" s="10" t="str">
        <f>IFERROR(IF(VLOOKUP(Q244,メニュー!$M$3:$N$15,2,FALSE)="","",VLOOKUP(Q244,メニュー!$M$3:$N$15,2,FALSE)),"")</f>
        <v/>
      </c>
      <c r="S244" s="3"/>
      <c r="T244" s="10" t="str">
        <f>IFERROR(VLOOKUP(S244,メニュー!$O$3:$P$4,2,FALSE),"")</f>
        <v/>
      </c>
      <c r="U244" s="12"/>
      <c r="V244" s="12"/>
    </row>
    <row r="245" spans="1:22" x14ac:dyDescent="0.2">
      <c r="A245" s="10" t="str">
        <f t="shared" si="3"/>
        <v/>
      </c>
      <c r="B245" s="3"/>
      <c r="C245" s="10" t="str">
        <f>IFERROR(VLOOKUP(B245,メニュー!$B$3:$C$40,2,FALSE),"")</f>
        <v/>
      </c>
      <c r="D245" s="3"/>
      <c r="E245" s="10" t="str">
        <f>IFERROR(VLOOKUP(D245,メニュー!$D$3:$E$5,2,FALSE),"")</f>
        <v/>
      </c>
      <c r="F245" s="3"/>
      <c r="G245" s="10"/>
      <c r="H245" s="3"/>
      <c r="I245" s="10" t="str">
        <f>IFERROR(IF(F245&lt;&gt;"",VLOOKUP(F245&amp;H245,メニュー!$H$53:$I$67,2,0),IF(AND(F245="",RIGHT(B245,3)="SMS"),VLOOKUP(H245,メニュー!$I$29:$J$29,2,0),IF(AND(F245="",E245=3),VLOOKUP(H245,メニュー!$I$18:$J$18,2,0),VLOOKUP(H245,メニュー!$I$12:$J$12,2,0)))),"")</f>
        <v/>
      </c>
      <c r="J245" s="3"/>
      <c r="K245" s="30" t="str">
        <f>IFERROR(VLOOKUP(J245,メニュー!$K$3:$L$4,2,FALSE),"")</f>
        <v/>
      </c>
      <c r="L245" s="33"/>
      <c r="M245" s="12"/>
      <c r="N245" s="12"/>
      <c r="O245" s="12"/>
      <c r="P245" s="12"/>
      <c r="Q245" s="12"/>
      <c r="R245" s="10" t="str">
        <f>IFERROR(IF(VLOOKUP(Q245,メニュー!$M$3:$N$15,2,FALSE)="","",VLOOKUP(Q245,メニュー!$M$3:$N$15,2,FALSE)),"")</f>
        <v/>
      </c>
      <c r="S245" s="3"/>
      <c r="T245" s="10" t="str">
        <f>IFERROR(VLOOKUP(S245,メニュー!$O$3:$P$4,2,FALSE),"")</f>
        <v/>
      </c>
      <c r="U245" s="12"/>
      <c r="V245" s="12"/>
    </row>
    <row r="246" spans="1:22" x14ac:dyDescent="0.2">
      <c r="A246" s="10" t="str">
        <f t="shared" si="3"/>
        <v/>
      </c>
      <c r="B246" s="3"/>
      <c r="C246" s="10" t="str">
        <f>IFERROR(VLOOKUP(B246,メニュー!$B$3:$C$40,2,FALSE),"")</f>
        <v/>
      </c>
      <c r="D246" s="3"/>
      <c r="E246" s="10" t="str">
        <f>IFERROR(VLOOKUP(D246,メニュー!$D$3:$E$5,2,FALSE),"")</f>
        <v/>
      </c>
      <c r="F246" s="3"/>
      <c r="G246" s="10"/>
      <c r="H246" s="3"/>
      <c r="I246" s="10" t="str">
        <f>IFERROR(IF(F246&lt;&gt;"",VLOOKUP(F246&amp;H246,メニュー!$H$53:$I$67,2,0),IF(AND(F246="",RIGHT(B246,3)="SMS"),VLOOKUP(H246,メニュー!$I$29:$J$29,2,0),IF(AND(F246="",E246=3),VLOOKUP(H246,メニュー!$I$18:$J$18,2,0),VLOOKUP(H246,メニュー!$I$12:$J$12,2,0)))),"")</f>
        <v/>
      </c>
      <c r="J246" s="3"/>
      <c r="K246" s="30" t="str">
        <f>IFERROR(VLOOKUP(J246,メニュー!$K$3:$L$4,2,FALSE),"")</f>
        <v/>
      </c>
      <c r="L246" s="33"/>
      <c r="M246" s="12"/>
      <c r="N246" s="12"/>
      <c r="O246" s="12"/>
      <c r="P246" s="12"/>
      <c r="Q246" s="12"/>
      <c r="R246" s="10" t="str">
        <f>IFERROR(IF(VLOOKUP(Q246,メニュー!$M$3:$N$15,2,FALSE)="","",VLOOKUP(Q246,メニュー!$M$3:$N$15,2,FALSE)),"")</f>
        <v/>
      </c>
      <c r="S246" s="3"/>
      <c r="T246" s="10" t="str">
        <f>IFERROR(VLOOKUP(S246,メニュー!$O$3:$P$4,2,FALSE),"")</f>
        <v/>
      </c>
      <c r="U246" s="12"/>
      <c r="V246" s="12"/>
    </row>
    <row r="247" spans="1:22" x14ac:dyDescent="0.2">
      <c r="A247" s="10" t="str">
        <f t="shared" si="3"/>
        <v/>
      </c>
      <c r="B247" s="3"/>
      <c r="C247" s="10" t="str">
        <f>IFERROR(VLOOKUP(B247,メニュー!$B$3:$C$40,2,FALSE),"")</f>
        <v/>
      </c>
      <c r="D247" s="3"/>
      <c r="E247" s="10" t="str">
        <f>IFERROR(VLOOKUP(D247,メニュー!$D$3:$E$5,2,FALSE),"")</f>
        <v/>
      </c>
      <c r="F247" s="3"/>
      <c r="G247" s="10"/>
      <c r="H247" s="3"/>
      <c r="I247" s="10" t="str">
        <f>IFERROR(IF(F247&lt;&gt;"",VLOOKUP(F247&amp;H247,メニュー!$H$53:$I$67,2,0),IF(AND(F247="",RIGHT(B247,3)="SMS"),VLOOKUP(H247,メニュー!$I$29:$J$29,2,0),IF(AND(F247="",E247=3),VLOOKUP(H247,メニュー!$I$18:$J$18,2,0),VLOOKUP(H247,メニュー!$I$12:$J$12,2,0)))),"")</f>
        <v/>
      </c>
      <c r="J247" s="3"/>
      <c r="K247" s="30" t="str">
        <f>IFERROR(VLOOKUP(J247,メニュー!$K$3:$L$4,2,FALSE),"")</f>
        <v/>
      </c>
      <c r="L247" s="33"/>
      <c r="M247" s="12"/>
      <c r="N247" s="12"/>
      <c r="O247" s="12"/>
      <c r="P247" s="12"/>
      <c r="Q247" s="12"/>
      <c r="R247" s="10" t="str">
        <f>IFERROR(IF(VLOOKUP(Q247,メニュー!$M$3:$N$15,2,FALSE)="","",VLOOKUP(Q247,メニュー!$M$3:$N$15,2,FALSE)),"")</f>
        <v/>
      </c>
      <c r="S247" s="3"/>
      <c r="T247" s="10" t="str">
        <f>IFERROR(VLOOKUP(S247,メニュー!$O$3:$P$4,2,FALSE),"")</f>
        <v/>
      </c>
      <c r="U247" s="12"/>
      <c r="V247" s="12"/>
    </row>
    <row r="248" spans="1:22" x14ac:dyDescent="0.2">
      <c r="A248" s="10" t="str">
        <f t="shared" si="3"/>
        <v/>
      </c>
      <c r="B248" s="3"/>
      <c r="C248" s="10" t="str">
        <f>IFERROR(VLOOKUP(B248,メニュー!$B$3:$C$40,2,FALSE),"")</f>
        <v/>
      </c>
      <c r="D248" s="3"/>
      <c r="E248" s="10" t="str">
        <f>IFERROR(VLOOKUP(D248,メニュー!$D$3:$E$5,2,FALSE),"")</f>
        <v/>
      </c>
      <c r="F248" s="3"/>
      <c r="G248" s="10"/>
      <c r="H248" s="3"/>
      <c r="I248" s="10" t="str">
        <f>IFERROR(IF(F248&lt;&gt;"",VLOOKUP(F248&amp;H248,メニュー!$H$53:$I$67,2,0),IF(AND(F248="",RIGHT(B248,3)="SMS"),VLOOKUP(H248,メニュー!$I$29:$J$29,2,0),IF(AND(F248="",E248=3),VLOOKUP(H248,メニュー!$I$18:$J$18,2,0),VLOOKUP(H248,メニュー!$I$12:$J$12,2,0)))),"")</f>
        <v/>
      </c>
      <c r="J248" s="3"/>
      <c r="K248" s="30" t="str">
        <f>IFERROR(VLOOKUP(J248,メニュー!$K$3:$L$4,2,FALSE),"")</f>
        <v/>
      </c>
      <c r="L248" s="33"/>
      <c r="M248" s="12"/>
      <c r="N248" s="12"/>
      <c r="O248" s="12"/>
      <c r="P248" s="12"/>
      <c r="Q248" s="12"/>
      <c r="R248" s="10" t="str">
        <f>IFERROR(IF(VLOOKUP(Q248,メニュー!$M$3:$N$15,2,FALSE)="","",VLOOKUP(Q248,メニュー!$M$3:$N$15,2,FALSE)),"")</f>
        <v/>
      </c>
      <c r="S248" s="3"/>
      <c r="T248" s="10" t="str">
        <f>IFERROR(VLOOKUP(S248,メニュー!$O$3:$P$4,2,FALSE),"")</f>
        <v/>
      </c>
      <c r="U248" s="12"/>
      <c r="V248" s="12"/>
    </row>
    <row r="249" spans="1:22" x14ac:dyDescent="0.2">
      <c r="A249" s="10" t="str">
        <f t="shared" si="3"/>
        <v/>
      </c>
      <c r="B249" s="3"/>
      <c r="C249" s="10" t="str">
        <f>IFERROR(VLOOKUP(B249,メニュー!$B$3:$C$40,2,FALSE),"")</f>
        <v/>
      </c>
      <c r="D249" s="3"/>
      <c r="E249" s="10" t="str">
        <f>IFERROR(VLOOKUP(D249,メニュー!$D$3:$E$5,2,FALSE),"")</f>
        <v/>
      </c>
      <c r="F249" s="3"/>
      <c r="G249" s="10"/>
      <c r="H249" s="3"/>
      <c r="I249" s="10" t="str">
        <f>IFERROR(IF(F249&lt;&gt;"",VLOOKUP(F249&amp;H249,メニュー!$H$53:$I$67,2,0),IF(AND(F249="",RIGHT(B249,3)="SMS"),VLOOKUP(H249,メニュー!$I$29:$J$29,2,0),IF(AND(F249="",E249=3),VLOOKUP(H249,メニュー!$I$18:$J$18,2,0),VLOOKUP(H249,メニュー!$I$12:$J$12,2,0)))),"")</f>
        <v/>
      </c>
      <c r="J249" s="3"/>
      <c r="K249" s="30" t="str">
        <f>IFERROR(VLOOKUP(J249,メニュー!$K$3:$L$4,2,FALSE),"")</f>
        <v/>
      </c>
      <c r="L249" s="33"/>
      <c r="M249" s="12"/>
      <c r="N249" s="12"/>
      <c r="O249" s="12"/>
      <c r="P249" s="12"/>
      <c r="Q249" s="12"/>
      <c r="R249" s="10" t="str">
        <f>IFERROR(IF(VLOOKUP(Q249,メニュー!$M$3:$N$15,2,FALSE)="","",VLOOKUP(Q249,メニュー!$M$3:$N$15,2,FALSE)),"")</f>
        <v/>
      </c>
      <c r="S249" s="3"/>
      <c r="T249" s="10" t="str">
        <f>IFERROR(VLOOKUP(S249,メニュー!$O$3:$P$4,2,FALSE),"")</f>
        <v/>
      </c>
      <c r="U249" s="12"/>
      <c r="V249" s="12"/>
    </row>
    <row r="250" spans="1:22" x14ac:dyDescent="0.2">
      <c r="A250" s="10" t="str">
        <f t="shared" si="3"/>
        <v/>
      </c>
      <c r="B250" s="3"/>
      <c r="C250" s="10" t="str">
        <f>IFERROR(VLOOKUP(B250,メニュー!$B$3:$C$40,2,FALSE),"")</f>
        <v/>
      </c>
      <c r="D250" s="3"/>
      <c r="E250" s="10" t="str">
        <f>IFERROR(VLOOKUP(D250,メニュー!$D$3:$E$5,2,FALSE),"")</f>
        <v/>
      </c>
      <c r="F250" s="3"/>
      <c r="G250" s="10"/>
      <c r="H250" s="3"/>
      <c r="I250" s="10" t="str">
        <f>IFERROR(IF(F250&lt;&gt;"",VLOOKUP(F250&amp;H250,メニュー!$H$53:$I$67,2,0),IF(AND(F250="",RIGHT(B250,3)="SMS"),VLOOKUP(H250,メニュー!$I$29:$J$29,2,0),IF(AND(F250="",E250=3),VLOOKUP(H250,メニュー!$I$18:$J$18,2,0),VLOOKUP(H250,メニュー!$I$12:$J$12,2,0)))),"")</f>
        <v/>
      </c>
      <c r="J250" s="3"/>
      <c r="K250" s="30" t="str">
        <f>IFERROR(VLOOKUP(J250,メニュー!$K$3:$L$4,2,FALSE),"")</f>
        <v/>
      </c>
      <c r="L250" s="33"/>
      <c r="M250" s="12"/>
      <c r="N250" s="12"/>
      <c r="O250" s="12"/>
      <c r="P250" s="12"/>
      <c r="Q250" s="12"/>
      <c r="R250" s="10" t="str">
        <f>IFERROR(IF(VLOOKUP(Q250,メニュー!$M$3:$N$15,2,FALSE)="","",VLOOKUP(Q250,メニュー!$M$3:$N$15,2,FALSE)),"")</f>
        <v/>
      </c>
      <c r="S250" s="3"/>
      <c r="T250" s="10" t="str">
        <f>IFERROR(VLOOKUP(S250,メニュー!$O$3:$P$4,2,FALSE),"")</f>
        <v/>
      </c>
      <c r="U250" s="12"/>
      <c r="V250" s="12"/>
    </row>
    <row r="251" spans="1:22" x14ac:dyDescent="0.2">
      <c r="A251" s="10" t="str">
        <f t="shared" si="3"/>
        <v/>
      </c>
      <c r="B251" s="3"/>
      <c r="C251" s="10" t="str">
        <f>IFERROR(VLOOKUP(B251,メニュー!$B$3:$C$40,2,FALSE),"")</f>
        <v/>
      </c>
      <c r="D251" s="3"/>
      <c r="E251" s="10" t="str">
        <f>IFERROR(VLOOKUP(D251,メニュー!$D$3:$E$5,2,FALSE),"")</f>
        <v/>
      </c>
      <c r="F251" s="3"/>
      <c r="G251" s="10"/>
      <c r="H251" s="3"/>
      <c r="I251" s="10" t="str">
        <f>IFERROR(IF(F251&lt;&gt;"",VLOOKUP(F251&amp;H251,メニュー!$H$53:$I$67,2,0),IF(AND(F251="",RIGHT(B251,3)="SMS"),VLOOKUP(H251,メニュー!$I$29:$J$29,2,0),IF(AND(F251="",E251=3),VLOOKUP(H251,メニュー!$I$18:$J$18,2,0),VLOOKUP(H251,メニュー!$I$12:$J$12,2,0)))),"")</f>
        <v/>
      </c>
      <c r="J251" s="3"/>
      <c r="K251" s="30" t="str">
        <f>IFERROR(VLOOKUP(J251,メニュー!$K$3:$L$4,2,FALSE),"")</f>
        <v/>
      </c>
      <c r="L251" s="33"/>
      <c r="M251" s="12"/>
      <c r="N251" s="12"/>
      <c r="O251" s="12"/>
      <c r="P251" s="12"/>
      <c r="Q251" s="12"/>
      <c r="R251" s="10" t="str">
        <f>IFERROR(IF(VLOOKUP(Q251,メニュー!$M$3:$N$15,2,FALSE)="","",VLOOKUP(Q251,メニュー!$M$3:$N$15,2,FALSE)),"")</f>
        <v/>
      </c>
      <c r="S251" s="3"/>
      <c r="T251" s="10" t="str">
        <f>IFERROR(VLOOKUP(S251,メニュー!$O$3:$P$4,2,FALSE),"")</f>
        <v/>
      </c>
      <c r="U251" s="12"/>
      <c r="V251" s="12"/>
    </row>
    <row r="252" spans="1:22" x14ac:dyDescent="0.2">
      <c r="A252" s="10" t="str">
        <f t="shared" si="3"/>
        <v/>
      </c>
      <c r="B252" s="3"/>
      <c r="C252" s="10" t="str">
        <f>IFERROR(VLOOKUP(B252,メニュー!$B$3:$C$40,2,FALSE),"")</f>
        <v/>
      </c>
      <c r="D252" s="3"/>
      <c r="E252" s="10" t="str">
        <f>IFERROR(VLOOKUP(D252,メニュー!$D$3:$E$5,2,FALSE),"")</f>
        <v/>
      </c>
      <c r="F252" s="3"/>
      <c r="G252" s="10"/>
      <c r="H252" s="3"/>
      <c r="I252" s="10" t="str">
        <f>IFERROR(IF(F252&lt;&gt;"",VLOOKUP(F252&amp;H252,メニュー!$H$53:$I$67,2,0),IF(AND(F252="",RIGHT(B252,3)="SMS"),VLOOKUP(H252,メニュー!$I$29:$J$29,2,0),IF(AND(F252="",E252=3),VLOOKUP(H252,メニュー!$I$18:$J$18,2,0),VLOOKUP(H252,メニュー!$I$12:$J$12,2,0)))),"")</f>
        <v/>
      </c>
      <c r="J252" s="3"/>
      <c r="K252" s="30" t="str">
        <f>IFERROR(VLOOKUP(J252,メニュー!$K$3:$L$4,2,FALSE),"")</f>
        <v/>
      </c>
      <c r="L252" s="33"/>
      <c r="M252" s="12"/>
      <c r="N252" s="12"/>
      <c r="O252" s="12"/>
      <c r="P252" s="12"/>
      <c r="Q252" s="12"/>
      <c r="R252" s="10" t="str">
        <f>IFERROR(IF(VLOOKUP(Q252,メニュー!$M$3:$N$15,2,FALSE)="","",VLOOKUP(Q252,メニュー!$M$3:$N$15,2,FALSE)),"")</f>
        <v/>
      </c>
      <c r="S252" s="3"/>
      <c r="T252" s="10" t="str">
        <f>IFERROR(VLOOKUP(S252,メニュー!$O$3:$P$4,2,FALSE),"")</f>
        <v/>
      </c>
      <c r="U252" s="12"/>
      <c r="V252" s="12"/>
    </row>
    <row r="253" spans="1:22" x14ac:dyDescent="0.2">
      <c r="A253" s="10" t="str">
        <f t="shared" si="3"/>
        <v/>
      </c>
      <c r="B253" s="3"/>
      <c r="C253" s="10" t="str">
        <f>IFERROR(VLOOKUP(B253,メニュー!$B$3:$C$40,2,FALSE),"")</f>
        <v/>
      </c>
      <c r="D253" s="3"/>
      <c r="E253" s="10" t="str">
        <f>IFERROR(VLOOKUP(D253,メニュー!$D$3:$E$5,2,FALSE),"")</f>
        <v/>
      </c>
      <c r="F253" s="3"/>
      <c r="G253" s="10"/>
      <c r="H253" s="3"/>
      <c r="I253" s="10" t="str">
        <f>IFERROR(IF(F253&lt;&gt;"",VLOOKUP(F253&amp;H253,メニュー!$H$53:$I$67,2,0),IF(AND(F253="",RIGHT(B253,3)="SMS"),VLOOKUP(H253,メニュー!$I$29:$J$29,2,0),IF(AND(F253="",E253=3),VLOOKUP(H253,メニュー!$I$18:$J$18,2,0),VLOOKUP(H253,メニュー!$I$12:$J$12,2,0)))),"")</f>
        <v/>
      </c>
      <c r="J253" s="3"/>
      <c r="K253" s="30" t="str">
        <f>IFERROR(VLOOKUP(J253,メニュー!$K$3:$L$4,2,FALSE),"")</f>
        <v/>
      </c>
      <c r="L253" s="33"/>
      <c r="M253" s="12"/>
      <c r="N253" s="12"/>
      <c r="O253" s="12"/>
      <c r="P253" s="12"/>
      <c r="Q253" s="12"/>
      <c r="R253" s="10" t="str">
        <f>IFERROR(IF(VLOOKUP(Q253,メニュー!$M$3:$N$15,2,FALSE)="","",VLOOKUP(Q253,メニュー!$M$3:$N$15,2,FALSE)),"")</f>
        <v/>
      </c>
      <c r="S253" s="3"/>
      <c r="T253" s="10" t="str">
        <f>IFERROR(VLOOKUP(S253,メニュー!$O$3:$P$4,2,FALSE),"")</f>
        <v/>
      </c>
      <c r="U253" s="12"/>
      <c r="V253" s="12"/>
    </row>
    <row r="254" spans="1:22" x14ac:dyDescent="0.2">
      <c r="A254" s="10" t="str">
        <f t="shared" si="3"/>
        <v/>
      </c>
      <c r="B254" s="3"/>
      <c r="C254" s="10" t="str">
        <f>IFERROR(VLOOKUP(B254,メニュー!$B$3:$C$40,2,FALSE),"")</f>
        <v/>
      </c>
      <c r="D254" s="3"/>
      <c r="E254" s="10" t="str">
        <f>IFERROR(VLOOKUP(D254,メニュー!$D$3:$E$5,2,FALSE),"")</f>
        <v/>
      </c>
      <c r="F254" s="3"/>
      <c r="G254" s="10"/>
      <c r="H254" s="3"/>
      <c r="I254" s="10" t="str">
        <f>IFERROR(IF(F254&lt;&gt;"",VLOOKUP(F254&amp;H254,メニュー!$H$53:$I$67,2,0),IF(AND(F254="",RIGHT(B254,3)="SMS"),VLOOKUP(H254,メニュー!$I$29:$J$29,2,0),IF(AND(F254="",E254=3),VLOOKUP(H254,メニュー!$I$18:$J$18,2,0),VLOOKUP(H254,メニュー!$I$12:$J$12,2,0)))),"")</f>
        <v/>
      </c>
      <c r="J254" s="3"/>
      <c r="K254" s="30" t="str">
        <f>IFERROR(VLOOKUP(J254,メニュー!$K$3:$L$4,2,FALSE),"")</f>
        <v/>
      </c>
      <c r="L254" s="33"/>
      <c r="M254" s="12"/>
      <c r="N254" s="12"/>
      <c r="O254" s="12"/>
      <c r="P254" s="12"/>
      <c r="Q254" s="12"/>
      <c r="R254" s="10" t="str">
        <f>IFERROR(IF(VLOOKUP(Q254,メニュー!$M$3:$N$15,2,FALSE)="","",VLOOKUP(Q254,メニュー!$M$3:$N$15,2,FALSE)),"")</f>
        <v/>
      </c>
      <c r="S254" s="3"/>
      <c r="T254" s="10" t="str">
        <f>IFERROR(VLOOKUP(S254,メニュー!$O$3:$P$4,2,FALSE),"")</f>
        <v/>
      </c>
      <c r="U254" s="12"/>
      <c r="V254" s="12"/>
    </row>
    <row r="255" spans="1:22" x14ac:dyDescent="0.2">
      <c r="A255" s="10" t="str">
        <f t="shared" si="3"/>
        <v/>
      </c>
      <c r="B255" s="3"/>
      <c r="C255" s="10" t="str">
        <f>IFERROR(VLOOKUP(B255,メニュー!$B$3:$C$40,2,FALSE),"")</f>
        <v/>
      </c>
      <c r="D255" s="3"/>
      <c r="E255" s="10" t="str">
        <f>IFERROR(VLOOKUP(D255,メニュー!$D$3:$E$5,2,FALSE),"")</f>
        <v/>
      </c>
      <c r="F255" s="3"/>
      <c r="G255" s="10"/>
      <c r="H255" s="3"/>
      <c r="I255" s="10" t="str">
        <f>IFERROR(IF(F255&lt;&gt;"",VLOOKUP(F255&amp;H255,メニュー!$H$53:$I$67,2,0),IF(AND(F255="",RIGHT(B255,3)="SMS"),VLOOKUP(H255,メニュー!$I$29:$J$29,2,0),IF(AND(F255="",E255=3),VLOOKUP(H255,メニュー!$I$18:$J$18,2,0),VLOOKUP(H255,メニュー!$I$12:$J$12,2,0)))),"")</f>
        <v/>
      </c>
      <c r="J255" s="3"/>
      <c r="K255" s="30" t="str">
        <f>IFERROR(VLOOKUP(J255,メニュー!$K$3:$L$4,2,FALSE),"")</f>
        <v/>
      </c>
      <c r="L255" s="33"/>
      <c r="M255" s="12"/>
      <c r="N255" s="12"/>
      <c r="O255" s="12"/>
      <c r="P255" s="12"/>
      <c r="Q255" s="12"/>
      <c r="R255" s="10" t="str">
        <f>IFERROR(IF(VLOOKUP(Q255,メニュー!$M$3:$N$15,2,FALSE)="","",VLOOKUP(Q255,メニュー!$M$3:$N$15,2,FALSE)),"")</f>
        <v/>
      </c>
      <c r="S255" s="3"/>
      <c r="T255" s="10" t="str">
        <f>IFERROR(VLOOKUP(S255,メニュー!$O$3:$P$4,2,FALSE),"")</f>
        <v/>
      </c>
      <c r="U255" s="12"/>
      <c r="V255" s="12"/>
    </row>
  </sheetData>
  <sheetProtection algorithmName="SHA-512" hashValue="nVZagJs4Utlts34KLAP+zuNgc8bLuEsCGDmEaIWBI5gOjUhimIhyPRvu/VMWVmGIFZ5pXtUBFO7JikI5uyZq/A==" saltValue="9VnQgZSPh4krNazlDY3eZg==" spinCount="100000" sheet="1" selectLockedCells="1"/>
  <dataConsolidate/>
  <phoneticPr fontId="18"/>
  <conditionalFormatting sqref="B2:B255 D2:D255">
    <cfRule type="expression" dxfId="8" priority="12">
      <formula>AND(RIGHT($B2,3)="SMS",$D2="5G-NSA")</formula>
    </cfRule>
  </conditionalFormatting>
  <conditionalFormatting sqref="L2:L255">
    <cfRule type="expression" dxfId="7" priority="13">
      <formula>AND($F2&lt;&gt;"",$L2&lt;&gt;"")</formula>
    </cfRule>
    <cfRule type="expression" dxfId="6" priority="14">
      <formula>$F2&lt;&gt;""</formula>
    </cfRule>
  </conditionalFormatting>
  <conditionalFormatting sqref="S2:S255">
    <cfRule type="expression" dxfId="5" priority="16">
      <formula>AND(D2="3G",S2="LTE")</formula>
    </cfRule>
    <cfRule type="expression" dxfId="4" priority="17">
      <formula>AND(R2="dummy",S2&lt;&gt;"")</formula>
    </cfRule>
  </conditionalFormatting>
  <conditionalFormatting sqref="U2:V255">
    <cfRule type="expression" dxfId="3" priority="21">
      <formula>AND(R2="dummy",U2&lt;&gt;"")</formula>
    </cfRule>
  </conditionalFormatting>
  <dataValidations count="6">
    <dataValidation type="textLength" allowBlank="1" showInputMessage="1" showErrorMessage="1" error="認証IDは3～15文字の範囲で入力してください。" sqref="M2:M255" xr:uid="{00000000-0002-0000-0000-000000000000}">
      <formula1>3</formula1>
      <formula2>15</formula2>
    </dataValidation>
    <dataValidation type="textLength" allowBlank="1" showInputMessage="1" showErrorMessage="1" error="パスワードは2～15文字の範囲で入力してください。" sqref="N2:N255" xr:uid="{00000000-0002-0000-0000-000001000000}">
      <formula1>2</formula1>
      <formula2>15</formula2>
    </dataValidation>
    <dataValidation type="custom" allowBlank="1" showInputMessage="1" showErrorMessage="1" error="IPv4アドレスの入力値が正しくありません。" sqref="O2:O255" xr:uid="{00000000-0002-0000-0000-000002000000}">
      <formula1>COUNTIFS(O2,"*?.*?.*?.*?",O2,"&lt;&gt;*-*",O2,"&lt;&gt;*.*.*.*.*",O2,"&lt;&gt;*????.*.*.*",O2,"&lt;&gt;*.*????.*.*",O2,"&lt;&gt;*.*.*????.*",O2,"&lt;&gt;*.*.*.*????")*ISNUMBER(SUBSTITUTE(O2,".",)+0)*(SUMPRODUCT(ISNUMBER(FIND(ROW(INDIRECT("Z256:Z999")),O2))*1)=0)</formula1>
    </dataValidation>
    <dataValidation type="custom" allowBlank="1" showInputMessage="1" showErrorMessage="1" error="IPv4アドレスの入力値が正しくありません" sqref="U2:U255 P2:P255" xr:uid="{00000000-0002-0000-0000-000003000000}">
      <formula1>COUNTIFS(P2,"*?.*?.*?.*?",P2,"&lt;&gt;*-*",P2,"&lt;&gt;*.*.*.*.*",P2,"&lt;&gt;*????.*.*.*",P2,"&lt;&gt;*.*????.*.*",P2,"&lt;&gt;*.*.*????.*",P2,"&lt;&gt;*.*.*.*????")*ISNUMBER(SUBSTITUTE(P2,".",)+0)*(SUMPRODUCT(ISNUMBER(FIND(ROW(INDIRECT("Z256:Z999")),P2))*1)=0)</formula1>
    </dataValidation>
    <dataValidation type="textLength" operator="equal" allowBlank="1" showInputMessage="1" showErrorMessage="1" error="IMEI値を15桁で入力してください。" sqref="L2:L255" xr:uid="{25EA353B-2F19-4ACE-BF0F-A11880AD4E07}">
      <formula1>15</formula1>
    </dataValidation>
    <dataValidation type="textLength" operator="lessThanOrEqual" allowBlank="1" showInputMessage="1" showErrorMessage="1" error="100文字以内で入力してください。" sqref="V2:V255" xr:uid="{517430C6-8B13-4721-9A43-DAA6B3BD88D4}">
      <formula1>100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4" id="{00000000-000E-0000-0000-00000A000000}">
            <xm:f>VLOOKUP($D2&amp;$F2,エラーチェック!$I$3:$J$52,2,FALSE)="NG"</xm:f>
            <x14:dxf>
              <fill>
                <patternFill>
                  <bgColor rgb="FFFF0000"/>
                </patternFill>
              </fill>
            </x14:dxf>
          </x14:cfRule>
          <xm:sqref>D2:D255 F2:F255</xm:sqref>
        </x14:conditionalFormatting>
        <x14:conditionalFormatting xmlns:xm="http://schemas.microsoft.com/office/excel/2006/main">
          <x14:cfRule type="expression" priority="41" id="{00000000-000E-0000-0000-000001000000}">
            <xm:f>VLOOKUP($F2&amp;$H2,エラーチェック!$S$3:$T$86,2,FALSE)="NG"</xm:f>
            <x14:dxf>
              <fill>
                <patternFill>
                  <bgColor rgb="FFFF0000"/>
                </patternFill>
              </fill>
            </x14:dxf>
          </x14:cfRule>
          <xm:sqref>F2:F255 H2:H255</xm:sqref>
        </x14:conditionalFormatting>
        <x14:conditionalFormatting xmlns:xm="http://schemas.microsoft.com/office/excel/2006/main">
          <x14:cfRule type="expression" priority="62" id="{00000000-000E-0000-0000-000002000000}">
            <xm:f>VLOOKUP($B2&amp;$F2,エラーチェック!$N$3:$O$916,2,FALSE)="NG"</xm:f>
            <x14:dxf>
              <fill>
                <patternFill>
                  <bgColor rgb="FFFF0000"/>
                </patternFill>
              </fill>
            </x14:dxf>
          </x14:cfRule>
          <xm:sqref>B2:B255 F2:F255</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5000000}">
          <x14:formula1>
            <xm:f>IF(RIGHT(B2,3)="SMS",メニュー!$D$4,メニュー!$D$4:$D$5)</xm:f>
          </x14:formula1>
          <xm:sqref>D2:D255</xm:sqref>
        </x14:dataValidation>
        <x14:dataValidation type="list" allowBlank="1" showInputMessage="1" showErrorMessage="1" xr:uid="{00000000-0002-0000-0000-000007000000}">
          <x14:formula1>
            <xm:f>メニュー!$M$3:$M$15</xm:f>
          </x14:formula1>
          <xm:sqref>Q2:Q255</xm:sqref>
        </x14:dataValidation>
        <x14:dataValidation type="list" allowBlank="1" showInputMessage="1" showErrorMessage="1" xr:uid="{18709DE6-3D06-484C-97D9-69CC6CF34907}">
          <x14:formula1>
            <xm:f>IF(R2="dummy",メニュー!$O$1,IF(LEFT(F2,5)="テレワーク",メニュー!$O$4,メニュー!$O$3:$O$4))</xm:f>
          </x14:formula1>
          <xm:sqref>S2:S255</xm:sqref>
        </x14:dataValidation>
        <x14:dataValidation type="list" allowBlank="1" showInputMessage="1" showErrorMessage="1" xr:uid="{00000000-0002-0000-0000-000004000000}">
          <x14:formula1>
            <xm:f>メニュー!$B$3:$B$40</xm:f>
          </x14:formula1>
          <xm:sqref>B2:B255</xm:sqref>
        </x14:dataValidation>
        <x14:dataValidation type="list" allowBlank="1" showInputMessage="1" showErrorMessage="1" xr:uid="{D158FD3A-B6CD-4313-AF8E-B8D0AE3E2C83}">
          <x14:formula1>
            <xm:f>メニュー!$K$3:$K$4</xm:f>
          </x14:formula1>
          <xm:sqref>J2:J255</xm:sqref>
        </x14:dataValidation>
        <x14:dataValidation type="list" allowBlank="1" showInputMessage="1" showErrorMessage="1" xr:uid="{00000000-0002-0000-0000-000006000000}">
          <x14:formula1>
            <xm:f>メニュー!$I$12</xm:f>
          </x14:formula1>
          <xm:sqref>H2:H255</xm:sqref>
        </x14:dataValidation>
        <x14:dataValidation type="list" allowBlank="1" showInputMessage="1" showErrorMessage="1" xr:uid="{CDA262C0-E7C6-4BD3-BE40-CF217B451444}">
          <x14:formula1>
            <xm:f>IF(OR(B2="",D2=""),メニュー!$F$47,IF(D2="5G-NSA",メニュー!$F$18:$F$22,IF(AND(RIGHT(B2,3)="SMS",LEFT(B2,22)&lt;&gt;"UniversalOneモバイル Night"),メニュー!$F$42:$F$45,IF(AND(RIGHT(B2,3)="SMS",LEFT(B2,22)="UniversalOneモバイル Night"),メニュー!$F$42:$F$44,メニュー!$F$9:$F$17))))</xm:f>
          </x14:formula1>
          <xm:sqref>F2:F255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
  <sheetViews>
    <sheetView showGridLines="0" workbookViewId="0">
      <selection activeCell="B30" sqref="B30"/>
    </sheetView>
  </sheetViews>
  <sheetFormatPr defaultRowHeight="13.2" x14ac:dyDescent="0.2"/>
  <cols>
    <col min="1" max="1" width="2.33203125" customWidth="1"/>
    <col min="2" max="2" width="47.109375" bestFit="1" customWidth="1"/>
    <col min="3" max="3" width="27.6640625" bestFit="1" customWidth="1"/>
    <col min="4" max="4" width="12.21875" bestFit="1" customWidth="1"/>
  </cols>
  <sheetData/>
  <sheetProtection algorithmName="SHA-512" hashValue="Q7KdUAduSkQE8sT88eVWBeQRz/hX26zQuo0WcA5fLeOxPNNGOxcvKg491vmg66WEBsTjFhNTTra3g4qc/TXK5Q==" saltValue="UoIlJDai7eLDN4wK5i1W/A==" spinCount="100000" sheet="1" objects="1" scenarios="1" selectLockedCells="1"/>
  <phoneticPr fontId="18"/>
  <pageMargins left="0.7" right="0.7" top="0.75"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3FA12-C568-4B11-B22C-5FED10D8D4A7}">
  <dimension ref="A1"/>
  <sheetViews>
    <sheetView showGridLines="0" workbookViewId="0">
      <selection activeCell="Q36" sqref="Q36"/>
    </sheetView>
  </sheetViews>
  <sheetFormatPr defaultRowHeight="13.2" x14ac:dyDescent="0.2"/>
  <cols>
    <col min="1" max="1" width="2.6640625" customWidth="1"/>
  </cols>
  <sheetData/>
  <sheetProtection algorithmName="SHA-512" hashValue="cw+7JFEJ/UXFC5DzY78fwoXESEPKjP+9olqAYewsyqFsj0UeygPkuf7HeISYTEfQOuZ7WwuTuu5SM9en938Jzg==" saltValue="wVwU2rgdrnz6tp+iZAqeRw==" spinCount="100000" sheet="1" objects="1" scenarios="1" selectLockedCells="1"/>
  <phoneticPr fontId="1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X8"/>
  <sheetViews>
    <sheetView showGridLines="0" zoomScale="90" zoomScaleNormal="90" workbookViewId="0">
      <selection activeCell="F16" sqref="F16"/>
    </sheetView>
  </sheetViews>
  <sheetFormatPr defaultColWidth="9" defaultRowHeight="13.2" x14ac:dyDescent="0.2"/>
  <cols>
    <col min="1" max="1" width="2.33203125" customWidth="1"/>
    <col min="2" max="2" width="27.88671875" customWidth="1"/>
    <col min="3" max="3" width="16.21875" customWidth="1"/>
    <col min="4" max="4" width="17.109375" bestFit="1" customWidth="1"/>
    <col min="5" max="5" width="16.6640625" bestFit="1" customWidth="1"/>
    <col min="6" max="6" width="19.33203125" bestFit="1" customWidth="1"/>
    <col min="7" max="7" width="19" bestFit="1" customWidth="1"/>
    <col min="8" max="8" width="14.6640625" customWidth="1"/>
    <col min="9" max="9" width="13.77734375" customWidth="1"/>
    <col min="10" max="10" width="17.33203125" customWidth="1"/>
    <col min="11" max="13" width="14.44140625" customWidth="1"/>
    <col min="14" max="14" width="26.33203125" customWidth="1"/>
    <col min="15" max="15" width="20.21875" bestFit="1" customWidth="1"/>
    <col min="16" max="16" width="21.77734375" bestFit="1" customWidth="1"/>
    <col min="17" max="18" width="14.44140625" customWidth="1"/>
    <col min="19" max="19" width="17.77734375" bestFit="1" customWidth="1"/>
    <col min="20" max="20" width="17.109375" customWidth="1"/>
    <col min="21" max="21" width="27.5546875" bestFit="1" customWidth="1"/>
    <col min="22" max="22" width="27.109375" bestFit="1" customWidth="1"/>
    <col min="23" max="23" width="24" customWidth="1"/>
    <col min="24" max="24" width="17.6640625" bestFit="1" customWidth="1"/>
  </cols>
  <sheetData>
    <row r="1" spans="2:24" x14ac:dyDescent="0.2">
      <c r="B1" t="s">
        <v>46</v>
      </c>
    </row>
    <row r="3" spans="2:24" x14ac:dyDescent="0.2">
      <c r="B3" s="4" t="s">
        <v>51</v>
      </c>
    </row>
    <row r="4" spans="2:24" x14ac:dyDescent="0.2">
      <c r="B4" s="6" t="s">
        <v>54</v>
      </c>
      <c r="C4" s="11" t="s">
        <v>55</v>
      </c>
      <c r="D4" s="11" t="s">
        <v>56</v>
      </c>
      <c r="E4" s="11" t="s">
        <v>57</v>
      </c>
      <c r="F4" s="11" t="s">
        <v>58</v>
      </c>
      <c r="G4" s="11" t="s">
        <v>59</v>
      </c>
      <c r="H4" s="11" t="s">
        <v>60</v>
      </c>
      <c r="I4" s="11" t="s">
        <v>61</v>
      </c>
      <c r="J4" s="11" t="s">
        <v>62</v>
      </c>
      <c r="K4" s="11" t="s">
        <v>63</v>
      </c>
      <c r="L4" s="11" t="s">
        <v>64</v>
      </c>
      <c r="M4" s="11" t="s">
        <v>65</v>
      </c>
      <c r="N4" s="11" t="s">
        <v>66</v>
      </c>
      <c r="O4" s="11" t="s">
        <v>67</v>
      </c>
      <c r="P4" s="11" t="s">
        <v>68</v>
      </c>
      <c r="Q4" s="11" t="s">
        <v>69</v>
      </c>
      <c r="R4" s="11" t="s">
        <v>70</v>
      </c>
      <c r="S4" s="11" t="s">
        <v>208</v>
      </c>
      <c r="T4" s="11" t="s">
        <v>209</v>
      </c>
      <c r="U4" s="11" t="s">
        <v>226</v>
      </c>
      <c r="V4" s="11" t="s">
        <v>227</v>
      </c>
      <c r="W4" s="11" t="s">
        <v>228</v>
      </c>
      <c r="X4" s="11" t="s">
        <v>229</v>
      </c>
    </row>
    <row r="5" spans="2:24" x14ac:dyDescent="0.2">
      <c r="B5" s="6" t="s">
        <v>38</v>
      </c>
      <c r="C5" s="5" t="s">
        <v>0</v>
      </c>
      <c r="D5" s="5" t="s">
        <v>1</v>
      </c>
      <c r="E5" s="5" t="s">
        <v>2</v>
      </c>
      <c r="F5" s="5" t="s">
        <v>26</v>
      </c>
      <c r="G5" s="5" t="s">
        <v>24</v>
      </c>
      <c r="H5" s="5" t="s">
        <v>5</v>
      </c>
      <c r="I5" s="5" t="s">
        <v>6</v>
      </c>
      <c r="J5" s="5" t="s">
        <v>7</v>
      </c>
      <c r="K5" s="5" t="s">
        <v>8</v>
      </c>
      <c r="L5" s="5" t="s">
        <v>220</v>
      </c>
      <c r="M5" s="5" t="s">
        <v>221</v>
      </c>
      <c r="N5" s="5" t="s">
        <v>222</v>
      </c>
      <c r="O5" s="5" t="s">
        <v>100</v>
      </c>
      <c r="P5" s="5" t="s">
        <v>101</v>
      </c>
      <c r="Q5" s="5" t="s">
        <v>25</v>
      </c>
      <c r="R5" s="5" t="s">
        <v>11</v>
      </c>
      <c r="S5" s="5" t="s">
        <v>12</v>
      </c>
      <c r="T5" s="5" t="s">
        <v>13</v>
      </c>
      <c r="U5" s="5" t="s">
        <v>205</v>
      </c>
      <c r="V5" s="5" t="s">
        <v>206</v>
      </c>
      <c r="W5" s="5" t="s">
        <v>14</v>
      </c>
      <c r="X5" s="5" t="s">
        <v>225</v>
      </c>
    </row>
    <row r="6" spans="2:24" ht="26.4" x14ac:dyDescent="0.2">
      <c r="B6" s="7" t="s">
        <v>37</v>
      </c>
      <c r="C6" s="8" t="s">
        <v>34</v>
      </c>
      <c r="D6" s="6" t="s">
        <v>31</v>
      </c>
      <c r="E6" s="8" t="s">
        <v>33</v>
      </c>
      <c r="F6" s="6" t="s">
        <v>32</v>
      </c>
      <c r="G6" s="8" t="s">
        <v>33</v>
      </c>
      <c r="H6" s="6" t="s">
        <v>35</v>
      </c>
      <c r="I6" s="8" t="s">
        <v>33</v>
      </c>
      <c r="J6" s="6" t="s">
        <v>36</v>
      </c>
      <c r="K6" s="8" t="s">
        <v>33</v>
      </c>
      <c r="L6" s="6" t="s">
        <v>230</v>
      </c>
      <c r="M6" s="8" t="s">
        <v>33</v>
      </c>
      <c r="N6" s="6" t="s">
        <v>234</v>
      </c>
      <c r="O6" s="6" t="s">
        <v>28</v>
      </c>
      <c r="P6" s="6" t="s">
        <v>39</v>
      </c>
      <c r="Q6" s="7" t="s">
        <v>40</v>
      </c>
      <c r="R6" s="7" t="s">
        <v>41</v>
      </c>
      <c r="S6" s="7" t="s">
        <v>42</v>
      </c>
      <c r="T6" s="8" t="s">
        <v>33</v>
      </c>
      <c r="U6" s="6" t="s">
        <v>210</v>
      </c>
      <c r="V6" s="8" t="s">
        <v>33</v>
      </c>
      <c r="W6" s="7" t="s">
        <v>43</v>
      </c>
      <c r="X6" s="7" t="s">
        <v>236</v>
      </c>
    </row>
    <row r="7" spans="2:24" ht="66" x14ac:dyDescent="0.2">
      <c r="B7" s="6" t="s">
        <v>44</v>
      </c>
      <c r="C7" s="9" t="s">
        <v>47</v>
      </c>
      <c r="D7" s="6" t="s">
        <v>45</v>
      </c>
      <c r="E7" s="9" t="s">
        <v>47</v>
      </c>
      <c r="F7" s="6" t="s">
        <v>45</v>
      </c>
      <c r="G7" s="9" t="s">
        <v>48</v>
      </c>
      <c r="H7" s="6" t="s">
        <v>45</v>
      </c>
      <c r="I7" s="9" t="s">
        <v>384</v>
      </c>
      <c r="J7" s="6" t="s">
        <v>45</v>
      </c>
      <c r="K7" s="9" t="s">
        <v>53</v>
      </c>
      <c r="L7" s="6" t="s">
        <v>45</v>
      </c>
      <c r="M7" s="9" t="s">
        <v>231</v>
      </c>
      <c r="N7" s="7" t="s">
        <v>232</v>
      </c>
      <c r="O7" s="6" t="s">
        <v>49</v>
      </c>
      <c r="P7" s="6" t="s">
        <v>49</v>
      </c>
      <c r="Q7" s="6" t="s">
        <v>49</v>
      </c>
      <c r="R7" s="6" t="s">
        <v>49</v>
      </c>
      <c r="S7" s="6" t="s">
        <v>45</v>
      </c>
      <c r="T7" s="9" t="s">
        <v>50</v>
      </c>
      <c r="U7" s="6" t="s">
        <v>45</v>
      </c>
      <c r="V7" s="9" t="s">
        <v>211</v>
      </c>
      <c r="W7" s="6" t="s">
        <v>49</v>
      </c>
      <c r="X7" s="6" t="s">
        <v>232</v>
      </c>
    </row>
    <row r="8" spans="2:24" ht="207.6" customHeight="1" x14ac:dyDescent="0.2">
      <c r="B8" s="6" t="s">
        <v>30</v>
      </c>
      <c r="C8" s="8" t="s">
        <v>52</v>
      </c>
      <c r="D8" s="6" t="s">
        <v>52</v>
      </c>
      <c r="E8" s="8" t="s">
        <v>29</v>
      </c>
      <c r="F8" s="6" t="s">
        <v>29</v>
      </c>
      <c r="G8" s="8" t="s">
        <v>52</v>
      </c>
      <c r="H8" s="13" t="s">
        <v>98</v>
      </c>
      <c r="I8" s="8" t="s">
        <v>29</v>
      </c>
      <c r="J8" s="47" t="s">
        <v>29</v>
      </c>
      <c r="K8" s="8" t="s">
        <v>52</v>
      </c>
      <c r="L8" s="6" t="s">
        <v>233</v>
      </c>
      <c r="M8" s="8" t="s">
        <v>29</v>
      </c>
      <c r="N8" s="32" t="s">
        <v>235</v>
      </c>
      <c r="O8" s="15" t="s">
        <v>280</v>
      </c>
      <c r="P8" s="15" t="s">
        <v>281</v>
      </c>
      <c r="Q8" s="61" t="s">
        <v>102</v>
      </c>
      <c r="R8" s="62"/>
      <c r="S8" s="14" t="s">
        <v>283</v>
      </c>
      <c r="T8" s="8" t="s">
        <v>99</v>
      </c>
      <c r="U8" s="14" t="s">
        <v>282</v>
      </c>
      <c r="V8" s="8" t="s">
        <v>29</v>
      </c>
      <c r="W8" s="7" t="s">
        <v>284</v>
      </c>
      <c r="X8" s="31" t="s">
        <v>237</v>
      </c>
    </row>
  </sheetData>
  <sheetProtection algorithmName="SHA-512" hashValue="UyAK9SBQWYZ7StCOPorZZt3tW+76q0zvh5qzLLUVv6P/3BgIefT8oOs0qE6JgNQA0zz+PUEMxquil2A4a4kpHQ==" saltValue="NE4J7XXFl8pVsSmxY11TZA==" spinCount="100000" sheet="1" selectLockedCells="1"/>
  <mergeCells count="1">
    <mergeCell ref="Q8:R8"/>
  </mergeCells>
  <phoneticPr fontId="18"/>
  <pageMargins left="0.7" right="0.7" top="0.75" bottom="0.75" header="0.3" footer="0.3"/>
  <pageSetup paperSize="9"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D26"/>
  <sheetViews>
    <sheetView showGridLines="0" zoomScale="90" zoomScaleNormal="90" workbookViewId="0">
      <selection activeCell="F22" sqref="F22"/>
    </sheetView>
  </sheetViews>
  <sheetFormatPr defaultColWidth="9" defaultRowHeight="13.2" x14ac:dyDescent="0.2"/>
  <cols>
    <col min="1" max="1" width="2.6640625" customWidth="1"/>
    <col min="2" max="2" width="41.88671875" customWidth="1"/>
    <col min="3" max="3" width="12.5546875" customWidth="1"/>
    <col min="4" max="4" width="54.6640625" customWidth="1"/>
  </cols>
  <sheetData>
    <row r="2" spans="1:4" x14ac:dyDescent="0.2">
      <c r="A2" s="1" t="s">
        <v>202</v>
      </c>
    </row>
    <row r="3" spans="1:4" x14ac:dyDescent="0.2">
      <c r="A3" s="1" t="s">
        <v>96</v>
      </c>
    </row>
    <row r="5" spans="1:4" ht="26.4" x14ac:dyDescent="0.2">
      <c r="B5" s="6" t="s">
        <v>94</v>
      </c>
      <c r="C5" s="6" t="s">
        <v>95</v>
      </c>
      <c r="D5" s="7" t="s">
        <v>97</v>
      </c>
    </row>
    <row r="6" spans="1:4" ht="19.8" customHeight="1" x14ac:dyDescent="0.2">
      <c r="B6" s="63" t="s">
        <v>273</v>
      </c>
      <c r="C6" s="70" t="s">
        <v>133</v>
      </c>
      <c r="D6" s="34" t="s">
        <v>344</v>
      </c>
    </row>
    <row r="7" spans="1:4" ht="19.8" customHeight="1" x14ac:dyDescent="0.2">
      <c r="B7" s="63"/>
      <c r="C7" s="64"/>
      <c r="D7" s="34" t="s">
        <v>345</v>
      </c>
    </row>
    <row r="8" spans="1:4" ht="19.8" customHeight="1" x14ac:dyDescent="0.2">
      <c r="B8" s="63"/>
      <c r="C8" s="64"/>
      <c r="D8" s="34" t="s">
        <v>350</v>
      </c>
    </row>
    <row r="9" spans="1:4" ht="19.8" customHeight="1" x14ac:dyDescent="0.2">
      <c r="B9" s="63"/>
      <c r="C9" s="64"/>
      <c r="D9" s="34" t="s">
        <v>365</v>
      </c>
    </row>
    <row r="10" spans="1:4" ht="19.8" customHeight="1" x14ac:dyDescent="0.2">
      <c r="B10" s="63"/>
      <c r="C10" s="64"/>
      <c r="D10" s="34" t="s">
        <v>385</v>
      </c>
    </row>
    <row r="11" spans="1:4" ht="19.8" customHeight="1" x14ac:dyDescent="0.2">
      <c r="B11" s="63"/>
      <c r="C11" s="64"/>
      <c r="D11" s="34" t="s">
        <v>386</v>
      </c>
    </row>
    <row r="12" spans="1:4" ht="19.8" customHeight="1" x14ac:dyDescent="0.2">
      <c r="B12" s="63"/>
      <c r="C12" s="64"/>
      <c r="D12" s="34" t="s">
        <v>387</v>
      </c>
    </row>
    <row r="13" spans="1:4" ht="19.8" customHeight="1" x14ac:dyDescent="0.2">
      <c r="B13" s="63"/>
      <c r="C13" s="64"/>
      <c r="D13" s="34" t="s">
        <v>388</v>
      </c>
    </row>
    <row r="14" spans="1:4" ht="19.8" customHeight="1" x14ac:dyDescent="0.2">
      <c r="B14" s="63"/>
      <c r="C14" s="65"/>
      <c r="D14" s="16" t="s">
        <v>203</v>
      </c>
    </row>
    <row r="15" spans="1:4" ht="19.8" customHeight="1" x14ac:dyDescent="0.2">
      <c r="B15" s="63"/>
      <c r="C15" s="70" t="s">
        <v>291</v>
      </c>
      <c r="D15" s="34" t="s">
        <v>371</v>
      </c>
    </row>
    <row r="16" spans="1:4" ht="19.8" customHeight="1" x14ac:dyDescent="0.2">
      <c r="B16" s="63"/>
      <c r="C16" s="64"/>
      <c r="D16" s="34" t="s">
        <v>372</v>
      </c>
    </row>
    <row r="17" spans="2:4" ht="19.8" customHeight="1" x14ac:dyDescent="0.2">
      <c r="B17" s="63"/>
      <c r="C17" s="64"/>
      <c r="D17" s="34" t="s">
        <v>373</v>
      </c>
    </row>
    <row r="18" spans="2:4" ht="19.8" customHeight="1" x14ac:dyDescent="0.2">
      <c r="B18" s="63"/>
      <c r="C18" s="64"/>
      <c r="D18" s="34" t="s">
        <v>374</v>
      </c>
    </row>
    <row r="19" spans="2:4" ht="19.8" customHeight="1" x14ac:dyDescent="0.2">
      <c r="B19" s="63"/>
      <c r="C19" s="65"/>
      <c r="D19" s="16" t="s">
        <v>203</v>
      </c>
    </row>
    <row r="20" spans="2:4" ht="37.200000000000003" customHeight="1" x14ac:dyDescent="0.2">
      <c r="B20" s="63" t="s">
        <v>215</v>
      </c>
      <c r="C20" s="66" t="s">
        <v>275</v>
      </c>
      <c r="D20" s="34" t="s">
        <v>351</v>
      </c>
    </row>
    <row r="21" spans="2:4" ht="37.200000000000003" customHeight="1" x14ac:dyDescent="0.2">
      <c r="B21" s="63"/>
      <c r="C21" s="66"/>
      <c r="D21" s="34" t="s">
        <v>363</v>
      </c>
    </row>
    <row r="22" spans="2:4" ht="37.200000000000003" customHeight="1" x14ac:dyDescent="0.2">
      <c r="B22" s="63"/>
      <c r="C22" s="66"/>
      <c r="D22" s="34" t="s">
        <v>286</v>
      </c>
    </row>
    <row r="23" spans="2:4" ht="37.200000000000003" customHeight="1" x14ac:dyDescent="0.2">
      <c r="B23" s="63"/>
      <c r="C23" s="66"/>
      <c r="D23" s="16" t="s">
        <v>203</v>
      </c>
    </row>
    <row r="24" spans="2:4" ht="47.4" customHeight="1" x14ac:dyDescent="0.2">
      <c r="B24" s="67" t="s">
        <v>274</v>
      </c>
      <c r="C24" s="64" t="s">
        <v>275</v>
      </c>
      <c r="D24" s="34" t="s">
        <v>351</v>
      </c>
    </row>
    <row r="25" spans="2:4" ht="47.4" customHeight="1" x14ac:dyDescent="0.2">
      <c r="B25" s="68"/>
      <c r="C25" s="64"/>
      <c r="D25" s="34" t="s">
        <v>363</v>
      </c>
    </row>
    <row r="26" spans="2:4" ht="47.4" customHeight="1" x14ac:dyDescent="0.2">
      <c r="B26" s="69"/>
      <c r="C26" s="65"/>
      <c r="D26" s="16" t="s">
        <v>203</v>
      </c>
    </row>
  </sheetData>
  <sheetProtection algorithmName="SHA-512" hashValue="weDeivkBcfDxLwbCwftBRp74uIcZydS2W4hOifdbMQhNm0oNfvBGsReUXPpLXXuZNKirimA3fyqF0zVr0P6d/A==" saltValue="GpiIH2WybHnq0bvkWBS0UA==" spinCount="100000" sheet="1" selectLockedCells="1"/>
  <mergeCells count="7">
    <mergeCell ref="B20:B23"/>
    <mergeCell ref="C24:C26"/>
    <mergeCell ref="C20:C23"/>
    <mergeCell ref="B24:B26"/>
    <mergeCell ref="B6:B19"/>
    <mergeCell ref="C6:C14"/>
    <mergeCell ref="C15:C19"/>
  </mergeCells>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Q96"/>
  <sheetViews>
    <sheetView topLeftCell="C1" zoomScale="90" zoomScaleNormal="90" workbookViewId="0">
      <selection activeCell="I36" sqref="I36"/>
    </sheetView>
  </sheetViews>
  <sheetFormatPr defaultRowHeight="13.2" x14ac:dyDescent="0.2"/>
  <cols>
    <col min="1" max="1" width="2.33203125" customWidth="1"/>
    <col min="2" max="2" width="44.6640625" bestFit="1" customWidth="1"/>
    <col min="3" max="3" width="16.6640625" bestFit="1" customWidth="1"/>
    <col min="4" max="4" width="19.33203125" bestFit="1" customWidth="1"/>
    <col min="5" max="5" width="19" bestFit="1" customWidth="1"/>
    <col min="6" max="6" width="58" customWidth="1"/>
    <col min="7" max="7" width="10.6640625" bestFit="1" customWidth="1"/>
    <col min="8" max="8" width="10.6640625" customWidth="1"/>
    <col min="9" max="9" width="14.109375" bestFit="1" customWidth="1"/>
    <col min="10" max="12" width="13.77734375" customWidth="1"/>
    <col min="13" max="13" width="17" bestFit="1" customWidth="1"/>
    <col min="14" max="14" width="16.44140625" bestFit="1" customWidth="1"/>
    <col min="15" max="15" width="29.44140625" bestFit="1" customWidth="1"/>
    <col min="16" max="16" width="28.88671875" bestFit="1" customWidth="1"/>
  </cols>
  <sheetData>
    <row r="1" spans="2:17" x14ac:dyDescent="0.2">
      <c r="B1" s="77" t="s">
        <v>27</v>
      </c>
      <c r="C1" s="77"/>
      <c r="D1" s="77"/>
      <c r="E1" s="77"/>
      <c r="F1" s="77"/>
      <c r="G1" s="77"/>
      <c r="H1" s="78"/>
      <c r="I1" s="77"/>
      <c r="J1" s="77"/>
      <c r="K1" s="77"/>
      <c r="L1" s="77"/>
      <c r="M1" s="77"/>
      <c r="N1" s="77"/>
    </row>
    <row r="2" spans="2:17" x14ac:dyDescent="0.2">
      <c r="B2" s="18" t="s">
        <v>1</v>
      </c>
      <c r="C2" s="18" t="s">
        <v>2</v>
      </c>
      <c r="D2" s="18" t="s">
        <v>3</v>
      </c>
      <c r="E2" s="19" t="s">
        <v>4</v>
      </c>
      <c r="F2" s="18" t="s">
        <v>5</v>
      </c>
      <c r="G2" s="18" t="s">
        <v>6</v>
      </c>
      <c r="H2" s="19"/>
      <c r="I2" s="18" t="s">
        <v>7</v>
      </c>
      <c r="J2" s="19" t="s">
        <v>8</v>
      </c>
      <c r="K2" s="19" t="s">
        <v>220</v>
      </c>
      <c r="L2" s="19" t="s">
        <v>221</v>
      </c>
      <c r="M2" s="18" t="s">
        <v>12</v>
      </c>
      <c r="N2" s="18" t="s">
        <v>13</v>
      </c>
      <c r="O2" s="18" t="s">
        <v>204</v>
      </c>
      <c r="P2" s="18" t="s">
        <v>207</v>
      </c>
    </row>
    <row r="3" spans="2:17" x14ac:dyDescent="0.2">
      <c r="B3" s="18" t="s">
        <v>136</v>
      </c>
      <c r="C3" s="18" t="s">
        <v>159</v>
      </c>
      <c r="D3" s="26" t="s">
        <v>214</v>
      </c>
      <c r="E3" s="27">
        <v>1</v>
      </c>
      <c r="F3" s="24"/>
      <c r="G3" s="25"/>
      <c r="H3" s="79" t="s">
        <v>185</v>
      </c>
      <c r="I3" s="27"/>
      <c r="J3" s="27"/>
      <c r="K3" s="19" t="s">
        <v>224</v>
      </c>
      <c r="L3" s="19">
        <v>1</v>
      </c>
      <c r="M3" s="18" t="s">
        <v>134</v>
      </c>
      <c r="N3" s="21" t="s">
        <v>135</v>
      </c>
      <c r="O3" s="20" t="s">
        <v>17</v>
      </c>
      <c r="P3" s="18">
        <v>1</v>
      </c>
      <c r="Q3" s="1"/>
    </row>
    <row r="4" spans="2:17" ht="13.8" x14ac:dyDescent="0.25">
      <c r="B4" s="21" t="s">
        <v>137</v>
      </c>
      <c r="C4" s="21" t="s">
        <v>160</v>
      </c>
      <c r="D4" s="20" t="s">
        <v>15</v>
      </c>
      <c r="E4" s="19">
        <v>2</v>
      </c>
      <c r="F4" s="25" t="s">
        <v>111</v>
      </c>
      <c r="G4" s="24" t="s">
        <v>120</v>
      </c>
      <c r="H4" s="80"/>
      <c r="I4" s="35" t="s">
        <v>190</v>
      </c>
      <c r="J4" s="27" t="s">
        <v>75</v>
      </c>
      <c r="K4" s="19" t="s">
        <v>223</v>
      </c>
      <c r="L4" s="19">
        <v>2</v>
      </c>
      <c r="M4" s="22" t="s">
        <v>191</v>
      </c>
      <c r="N4" s="22" t="s">
        <v>76</v>
      </c>
      <c r="O4" s="20" t="s">
        <v>15</v>
      </c>
      <c r="P4" s="18">
        <v>2</v>
      </c>
      <c r="Q4" s="2"/>
    </row>
    <row r="5" spans="2:17" ht="13.8" x14ac:dyDescent="0.25">
      <c r="B5" s="21" t="s">
        <v>176</v>
      </c>
      <c r="C5" s="21" t="s">
        <v>161</v>
      </c>
      <c r="D5" s="20" t="s">
        <v>291</v>
      </c>
      <c r="E5" s="19">
        <v>3</v>
      </c>
      <c r="F5" s="25" t="s">
        <v>112</v>
      </c>
      <c r="G5" s="24" t="s">
        <v>121</v>
      </c>
      <c r="H5" s="80"/>
      <c r="I5" s="36" t="s">
        <v>77</v>
      </c>
      <c r="J5" s="24" t="s">
        <v>78</v>
      </c>
      <c r="M5" s="22" t="s">
        <v>192</v>
      </c>
      <c r="N5" s="22" t="s">
        <v>16</v>
      </c>
      <c r="Q5" s="2"/>
    </row>
    <row r="6" spans="2:17" ht="13.8" x14ac:dyDescent="0.25">
      <c r="B6" s="21" t="s">
        <v>178</v>
      </c>
      <c r="C6" s="21" t="s">
        <v>162</v>
      </c>
      <c r="F6" s="25" t="s">
        <v>113</v>
      </c>
      <c r="G6" s="25" t="s">
        <v>122</v>
      </c>
      <c r="H6" s="80"/>
      <c r="I6" s="36" t="s">
        <v>21</v>
      </c>
      <c r="J6" s="24" t="s">
        <v>80</v>
      </c>
      <c r="M6" s="22" t="s">
        <v>193</v>
      </c>
      <c r="N6" s="22" t="s">
        <v>72</v>
      </c>
    </row>
    <row r="7" spans="2:17" ht="13.8" x14ac:dyDescent="0.25">
      <c r="B7" s="21" t="s">
        <v>138</v>
      </c>
      <c r="C7" s="21" t="s">
        <v>163</v>
      </c>
      <c r="D7" s="40" t="s">
        <v>279</v>
      </c>
      <c r="F7" s="25" t="s">
        <v>114</v>
      </c>
      <c r="G7" s="25" t="s">
        <v>123</v>
      </c>
      <c r="H7" s="23"/>
      <c r="M7" s="22" t="s">
        <v>194</v>
      </c>
      <c r="N7" s="22" t="s">
        <v>73</v>
      </c>
      <c r="Q7" s="1"/>
    </row>
    <row r="8" spans="2:17" ht="13.8" customHeight="1" x14ac:dyDescent="0.25">
      <c r="B8" s="21" t="s">
        <v>139</v>
      </c>
      <c r="C8" s="21" t="s">
        <v>164</v>
      </c>
      <c r="D8" s="41"/>
      <c r="H8" s="81" t="s">
        <v>188</v>
      </c>
      <c r="I8" s="18"/>
      <c r="J8" s="18"/>
      <c r="M8" s="22" t="s">
        <v>195</v>
      </c>
      <c r="N8" s="22" t="s">
        <v>74</v>
      </c>
      <c r="Q8" s="2"/>
    </row>
    <row r="9" spans="2:17" ht="13.8" x14ac:dyDescent="0.25">
      <c r="B9" s="21" t="s">
        <v>140</v>
      </c>
      <c r="C9" s="21" t="s">
        <v>165</v>
      </c>
      <c r="F9" s="18"/>
      <c r="G9" s="18"/>
      <c r="H9" s="81"/>
      <c r="I9" s="35" t="s">
        <v>190</v>
      </c>
      <c r="J9" s="24" t="s">
        <v>84</v>
      </c>
      <c r="M9" s="22" t="s">
        <v>196</v>
      </c>
      <c r="N9" s="22" t="s">
        <v>23</v>
      </c>
    </row>
    <row r="10" spans="2:17" ht="13.8" x14ac:dyDescent="0.25">
      <c r="B10" s="21" t="s">
        <v>141</v>
      </c>
      <c r="C10" s="21" t="s">
        <v>166</v>
      </c>
      <c r="E10" s="37"/>
      <c r="F10" s="21" t="s">
        <v>344</v>
      </c>
      <c r="G10" s="21" t="s">
        <v>131</v>
      </c>
      <c r="H10" s="81"/>
      <c r="I10" s="36" t="s">
        <v>77</v>
      </c>
      <c r="J10" s="24" t="s">
        <v>18</v>
      </c>
      <c r="M10" s="22" t="s">
        <v>197</v>
      </c>
      <c r="N10" s="22" t="s">
        <v>79</v>
      </c>
      <c r="Q10" s="1"/>
    </row>
    <row r="11" spans="2:17" ht="13.8" x14ac:dyDescent="0.25">
      <c r="B11" s="21" t="s">
        <v>142</v>
      </c>
      <c r="C11" s="21" t="s">
        <v>167</v>
      </c>
      <c r="F11" s="21" t="s">
        <v>345</v>
      </c>
      <c r="G11" s="21" t="s">
        <v>132</v>
      </c>
      <c r="H11" s="81"/>
      <c r="I11" s="36" t="s">
        <v>21</v>
      </c>
      <c r="J11" s="24" t="s">
        <v>85</v>
      </c>
      <c r="M11" s="22" t="s">
        <v>198</v>
      </c>
      <c r="N11" s="22" t="s">
        <v>81</v>
      </c>
      <c r="Q11" s="2"/>
    </row>
    <row r="12" spans="2:17" ht="13.8" x14ac:dyDescent="0.25">
      <c r="B12" s="21" t="s">
        <v>212</v>
      </c>
      <c r="C12" s="21" t="s">
        <v>109</v>
      </c>
      <c r="E12" s="38"/>
      <c r="F12" s="18" t="s">
        <v>350</v>
      </c>
      <c r="G12" s="18" t="s">
        <v>183</v>
      </c>
      <c r="H12" s="81"/>
      <c r="I12" s="29" t="s">
        <v>329</v>
      </c>
      <c r="J12" s="18" t="s">
        <v>330</v>
      </c>
      <c r="K12" s="41"/>
      <c r="M12" s="22" t="s">
        <v>199</v>
      </c>
      <c r="N12" s="22" t="s">
        <v>82</v>
      </c>
      <c r="Q12" s="2"/>
    </row>
    <row r="13" spans="2:17" ht="13.8" x14ac:dyDescent="0.25">
      <c r="B13" s="21" t="s">
        <v>143</v>
      </c>
      <c r="C13" s="21" t="s">
        <v>86</v>
      </c>
      <c r="E13" s="38"/>
      <c r="F13" s="18" t="s">
        <v>365</v>
      </c>
      <c r="G13" s="18" t="s">
        <v>277</v>
      </c>
      <c r="H13" s="23"/>
      <c r="M13" s="22" t="s">
        <v>200</v>
      </c>
      <c r="N13" s="22" t="s">
        <v>83</v>
      </c>
      <c r="Q13" s="2"/>
    </row>
    <row r="14" spans="2:17" ht="13.8" x14ac:dyDescent="0.25">
      <c r="B14" s="21" t="s">
        <v>144</v>
      </c>
      <c r="C14" s="21" t="s">
        <v>168</v>
      </c>
      <c r="E14" s="38"/>
      <c r="F14" s="59" t="s">
        <v>385</v>
      </c>
      <c r="G14" s="60" t="s">
        <v>389</v>
      </c>
      <c r="H14" s="71" t="s">
        <v>292</v>
      </c>
      <c r="I14" s="19"/>
      <c r="J14" s="18"/>
      <c r="M14" s="22" t="s">
        <v>201</v>
      </c>
      <c r="N14" s="22" t="s">
        <v>71</v>
      </c>
    </row>
    <row r="15" spans="2:17" x14ac:dyDescent="0.25">
      <c r="B15" s="21" t="s">
        <v>177</v>
      </c>
      <c r="C15" s="21" t="s">
        <v>169</v>
      </c>
      <c r="E15" s="38"/>
      <c r="F15" s="59" t="s">
        <v>386</v>
      </c>
      <c r="G15" s="60" t="s">
        <v>390</v>
      </c>
      <c r="H15" s="72"/>
      <c r="I15" s="35" t="s">
        <v>190</v>
      </c>
      <c r="J15" s="24" t="s">
        <v>293</v>
      </c>
      <c r="M15" s="29" t="s">
        <v>19</v>
      </c>
      <c r="N15" s="22" t="s">
        <v>20</v>
      </c>
    </row>
    <row r="16" spans="2:17" x14ac:dyDescent="0.25">
      <c r="B16" s="21" t="s">
        <v>145</v>
      </c>
      <c r="C16" s="21" t="s">
        <v>170</v>
      </c>
      <c r="E16" s="38"/>
      <c r="F16" s="59" t="s">
        <v>387</v>
      </c>
      <c r="G16" s="60" t="s">
        <v>391</v>
      </c>
      <c r="H16" s="72"/>
      <c r="I16" s="36" t="s">
        <v>77</v>
      </c>
      <c r="J16" s="24" t="s">
        <v>294</v>
      </c>
    </row>
    <row r="17" spans="2:11" x14ac:dyDescent="0.25">
      <c r="B17" s="21" t="s">
        <v>146</v>
      </c>
      <c r="C17" s="21" t="s">
        <v>171</v>
      </c>
      <c r="E17" s="38"/>
      <c r="F17" s="59" t="s">
        <v>388</v>
      </c>
      <c r="G17" s="60" t="s">
        <v>392</v>
      </c>
      <c r="H17" s="72"/>
      <c r="I17" s="36" t="s">
        <v>21</v>
      </c>
      <c r="J17" s="24" t="s">
        <v>295</v>
      </c>
    </row>
    <row r="18" spans="2:11" x14ac:dyDescent="0.15">
      <c r="B18" s="21" t="s">
        <v>147</v>
      </c>
      <c r="C18" s="21" t="s">
        <v>172</v>
      </c>
      <c r="F18" s="42"/>
      <c r="G18" s="42"/>
      <c r="H18" s="73"/>
      <c r="I18" s="29" t="s">
        <v>329</v>
      </c>
      <c r="J18" s="18" t="s">
        <v>332</v>
      </c>
    </row>
    <row r="19" spans="2:11" x14ac:dyDescent="0.2">
      <c r="B19" s="21" t="s">
        <v>148</v>
      </c>
      <c r="C19" s="21" t="s">
        <v>173</v>
      </c>
      <c r="F19" s="18" t="s">
        <v>371</v>
      </c>
      <c r="G19" s="18" t="s">
        <v>296</v>
      </c>
      <c r="H19" s="23"/>
    </row>
    <row r="20" spans="2:11" x14ac:dyDescent="0.2">
      <c r="B20" s="21" t="s">
        <v>149</v>
      </c>
      <c r="C20" s="21" t="s">
        <v>174</v>
      </c>
      <c r="F20" s="18" t="s">
        <v>372</v>
      </c>
      <c r="G20" s="18" t="s">
        <v>297</v>
      </c>
      <c r="H20" s="74" t="s">
        <v>186</v>
      </c>
      <c r="I20" s="27"/>
      <c r="J20" s="24"/>
    </row>
    <row r="21" spans="2:11" x14ac:dyDescent="0.25">
      <c r="B21" s="21" t="s">
        <v>150</v>
      </c>
      <c r="C21" s="21" t="s">
        <v>175</v>
      </c>
      <c r="F21" s="18" t="s">
        <v>373</v>
      </c>
      <c r="G21" s="18" t="s">
        <v>298</v>
      </c>
      <c r="H21" s="75"/>
      <c r="I21" s="35" t="s">
        <v>190</v>
      </c>
      <c r="J21" s="24" t="s">
        <v>87</v>
      </c>
    </row>
    <row r="22" spans="2:11" x14ac:dyDescent="0.25">
      <c r="B22" s="18" t="s">
        <v>213</v>
      </c>
      <c r="C22" s="18" t="s">
        <v>110</v>
      </c>
      <c r="F22" s="18" t="s">
        <v>374</v>
      </c>
      <c r="G22" s="18" t="s">
        <v>299</v>
      </c>
      <c r="H22" s="75"/>
      <c r="I22" s="36" t="s">
        <v>77</v>
      </c>
      <c r="J22" s="24" t="s">
        <v>88</v>
      </c>
      <c r="K22" s="40"/>
    </row>
    <row r="23" spans="2:11" x14ac:dyDescent="0.25">
      <c r="B23" s="34" t="s">
        <v>238</v>
      </c>
      <c r="C23" s="18" t="s">
        <v>278</v>
      </c>
      <c r="E23" s="38"/>
      <c r="H23" s="76"/>
      <c r="I23" s="36" t="s">
        <v>21</v>
      </c>
      <c r="J23" s="24" t="s">
        <v>89</v>
      </c>
    </row>
    <row r="24" spans="2:11" ht="13.2" customHeight="1" x14ac:dyDescent="0.2">
      <c r="B24" s="34" t="s">
        <v>239</v>
      </c>
      <c r="C24" s="18" t="s">
        <v>240</v>
      </c>
      <c r="E24" s="38"/>
      <c r="F24" s="24"/>
      <c r="G24" s="24"/>
    </row>
    <row r="25" spans="2:11" x14ac:dyDescent="0.2">
      <c r="B25" s="34" t="s">
        <v>241</v>
      </c>
      <c r="C25" s="18" t="s">
        <v>242</v>
      </c>
      <c r="E25" s="37"/>
      <c r="F25" s="25" t="s">
        <v>116</v>
      </c>
      <c r="G25" s="25" t="s">
        <v>127</v>
      </c>
      <c r="H25" s="71" t="s">
        <v>187</v>
      </c>
      <c r="I25" s="19"/>
      <c r="J25" s="18"/>
    </row>
    <row r="26" spans="2:11" x14ac:dyDescent="0.25">
      <c r="B26" s="34" t="s">
        <v>243</v>
      </c>
      <c r="C26" s="18" t="s">
        <v>244</v>
      </c>
      <c r="E26" s="37"/>
      <c r="F26" s="25" t="s">
        <v>117</v>
      </c>
      <c r="G26" s="25" t="s">
        <v>128</v>
      </c>
      <c r="H26" s="72"/>
      <c r="I26" s="35" t="s">
        <v>190</v>
      </c>
      <c r="J26" s="24" t="s">
        <v>90</v>
      </c>
    </row>
    <row r="27" spans="2:11" x14ac:dyDescent="0.25">
      <c r="B27" s="34" t="s">
        <v>245</v>
      </c>
      <c r="C27" s="18" t="s">
        <v>246</v>
      </c>
      <c r="E27" s="38"/>
      <c r="F27" s="25" t="s">
        <v>118</v>
      </c>
      <c r="G27" s="25" t="s">
        <v>129</v>
      </c>
      <c r="H27" s="72"/>
      <c r="I27" s="36" t="s">
        <v>77</v>
      </c>
      <c r="J27" s="24" t="s">
        <v>22</v>
      </c>
    </row>
    <row r="28" spans="2:11" x14ac:dyDescent="0.25">
      <c r="B28" s="34" t="s">
        <v>247</v>
      </c>
      <c r="C28" s="18" t="s">
        <v>248</v>
      </c>
      <c r="E28" s="37"/>
      <c r="F28" s="24" t="s">
        <v>179</v>
      </c>
      <c r="G28" s="24" t="s">
        <v>181</v>
      </c>
      <c r="H28" s="72"/>
      <c r="I28" s="36" t="s">
        <v>21</v>
      </c>
      <c r="J28" s="24" t="s">
        <v>91</v>
      </c>
    </row>
    <row r="29" spans="2:11" ht="13.2" customHeight="1" x14ac:dyDescent="0.15">
      <c r="B29" s="34" t="s">
        <v>249</v>
      </c>
      <c r="C29" s="18" t="s">
        <v>250</v>
      </c>
      <c r="E29" s="37"/>
      <c r="F29" s="24" t="s">
        <v>180</v>
      </c>
      <c r="G29" s="24" t="s">
        <v>182</v>
      </c>
      <c r="H29" s="73"/>
      <c r="I29" s="29" t="s">
        <v>329</v>
      </c>
      <c r="J29" s="18" t="s">
        <v>331</v>
      </c>
    </row>
    <row r="30" spans="2:11" x14ac:dyDescent="0.2">
      <c r="B30" s="34" t="s">
        <v>251</v>
      </c>
      <c r="C30" s="18" t="s">
        <v>252</v>
      </c>
      <c r="E30" s="37"/>
      <c r="F30" s="25" t="s">
        <v>115</v>
      </c>
      <c r="G30" s="25" t="s">
        <v>126</v>
      </c>
    </row>
    <row r="31" spans="2:11" x14ac:dyDescent="0.2">
      <c r="B31" s="34" t="s">
        <v>253</v>
      </c>
      <c r="C31" s="18" t="s">
        <v>254</v>
      </c>
      <c r="F31" s="25" t="s">
        <v>119</v>
      </c>
      <c r="G31" s="25" t="s">
        <v>130</v>
      </c>
    </row>
    <row r="32" spans="2:11" x14ac:dyDescent="0.2">
      <c r="B32" s="34" t="s">
        <v>255</v>
      </c>
      <c r="C32" s="34" t="s">
        <v>256</v>
      </c>
      <c r="F32" s="24" t="s">
        <v>355</v>
      </c>
      <c r="G32" s="24" t="s">
        <v>216</v>
      </c>
    </row>
    <row r="33" spans="2:11" x14ac:dyDescent="0.2">
      <c r="B33" s="34" t="s">
        <v>257</v>
      </c>
      <c r="C33" s="34" t="s">
        <v>258</v>
      </c>
      <c r="F33" s="24" t="s">
        <v>356</v>
      </c>
      <c r="G33" s="24" t="s">
        <v>217</v>
      </c>
      <c r="K33" s="40"/>
    </row>
    <row r="34" spans="2:11" x14ac:dyDescent="0.2">
      <c r="B34" s="34" t="s">
        <v>259</v>
      </c>
      <c r="C34" s="34" t="s">
        <v>260</v>
      </c>
      <c r="F34" s="48" t="s">
        <v>357</v>
      </c>
      <c r="G34" s="48" t="s">
        <v>287</v>
      </c>
    </row>
    <row r="35" spans="2:11" x14ac:dyDescent="0.2">
      <c r="B35" s="34" t="s">
        <v>261</v>
      </c>
      <c r="C35" s="34" t="s">
        <v>262</v>
      </c>
      <c r="F35" s="48" t="s">
        <v>358</v>
      </c>
      <c r="G35" s="48" t="s">
        <v>288</v>
      </c>
    </row>
    <row r="36" spans="2:11" x14ac:dyDescent="0.2">
      <c r="B36" s="34" t="s">
        <v>263</v>
      </c>
      <c r="C36" s="34" t="s">
        <v>264</v>
      </c>
      <c r="F36" s="48" t="s">
        <v>285</v>
      </c>
      <c r="G36" s="24" t="s">
        <v>219</v>
      </c>
      <c r="H36" s="23"/>
    </row>
    <row r="37" spans="2:11" x14ac:dyDescent="0.2">
      <c r="B37" s="34" t="s">
        <v>265</v>
      </c>
      <c r="C37" s="34" t="s">
        <v>266</v>
      </c>
      <c r="F37" s="25" t="s">
        <v>337</v>
      </c>
      <c r="G37" s="25" t="s">
        <v>124</v>
      </c>
      <c r="H37" s="23"/>
    </row>
    <row r="38" spans="2:11" x14ac:dyDescent="0.2">
      <c r="B38" s="34" t="s">
        <v>267</v>
      </c>
      <c r="C38" s="34" t="s">
        <v>268</v>
      </c>
      <c r="F38" s="25" t="s">
        <v>338</v>
      </c>
      <c r="G38" s="25" t="s">
        <v>125</v>
      </c>
      <c r="H38" s="23"/>
    </row>
    <row r="39" spans="2:11" x14ac:dyDescent="0.2">
      <c r="B39" s="34" t="s">
        <v>269</v>
      </c>
      <c r="C39" s="34" t="s">
        <v>270</v>
      </c>
      <c r="F39" s="48" t="s">
        <v>339</v>
      </c>
      <c r="G39" s="48" t="s">
        <v>289</v>
      </c>
    </row>
    <row r="40" spans="2:11" x14ac:dyDescent="0.2">
      <c r="B40" s="34" t="s">
        <v>271</v>
      </c>
      <c r="C40" s="18" t="s">
        <v>272</v>
      </c>
      <c r="F40" s="48" t="s">
        <v>340</v>
      </c>
      <c r="G40" s="48" t="s">
        <v>290</v>
      </c>
    </row>
    <row r="41" spans="2:11" x14ac:dyDescent="0.2">
      <c r="H41" s="23"/>
    </row>
    <row r="42" spans="2:11" x14ac:dyDescent="0.2">
      <c r="F42" s="18"/>
      <c r="G42" s="18"/>
      <c r="H42" s="23"/>
    </row>
    <row r="43" spans="2:11" x14ac:dyDescent="0.2">
      <c r="B43" s="28" t="s">
        <v>151</v>
      </c>
      <c r="C43" s="28" t="s">
        <v>92</v>
      </c>
      <c r="E43" s="37"/>
      <c r="F43" s="18" t="s">
        <v>351</v>
      </c>
      <c r="G43" s="18" t="s">
        <v>184</v>
      </c>
      <c r="H43" s="17"/>
    </row>
    <row r="44" spans="2:11" x14ac:dyDescent="0.2">
      <c r="B44" s="28" t="s">
        <v>152</v>
      </c>
      <c r="C44" s="28" t="s">
        <v>103</v>
      </c>
      <c r="E44" s="39"/>
      <c r="F44" s="21" t="s">
        <v>363</v>
      </c>
      <c r="G44" s="21" t="s">
        <v>276</v>
      </c>
    </row>
    <row r="45" spans="2:11" x14ac:dyDescent="0.2">
      <c r="B45" s="28" t="s">
        <v>153</v>
      </c>
      <c r="C45" s="28" t="s">
        <v>105</v>
      </c>
      <c r="E45" s="39"/>
      <c r="F45" s="34" t="s">
        <v>286</v>
      </c>
      <c r="G45" s="18" t="s">
        <v>218</v>
      </c>
    </row>
    <row r="46" spans="2:11" x14ac:dyDescent="0.2">
      <c r="B46" s="28" t="s">
        <v>154</v>
      </c>
      <c r="C46" s="28" t="s">
        <v>107</v>
      </c>
      <c r="F46" s="23"/>
      <c r="G46" s="23"/>
    </row>
    <row r="47" spans="2:11" x14ac:dyDescent="0.2">
      <c r="B47" s="28" t="s">
        <v>155</v>
      </c>
      <c r="C47" s="28" t="s">
        <v>93</v>
      </c>
      <c r="F47" t="s">
        <v>189</v>
      </c>
    </row>
    <row r="48" spans="2:11" x14ac:dyDescent="0.2">
      <c r="B48" s="28" t="s">
        <v>156</v>
      </c>
      <c r="C48" s="28" t="s">
        <v>104</v>
      </c>
      <c r="F48" s="23"/>
    </row>
    <row r="49" spans="2:9" x14ac:dyDescent="0.2">
      <c r="B49" s="28" t="s">
        <v>157</v>
      </c>
      <c r="C49" s="28" t="s">
        <v>106</v>
      </c>
      <c r="F49" s="23"/>
    </row>
    <row r="50" spans="2:9" x14ac:dyDescent="0.2">
      <c r="B50" s="28" t="s">
        <v>158</v>
      </c>
      <c r="C50" s="28" t="s">
        <v>108</v>
      </c>
      <c r="F50" s="17"/>
    </row>
    <row r="51" spans="2:9" x14ac:dyDescent="0.2">
      <c r="F51" t="s">
        <v>341</v>
      </c>
    </row>
    <row r="52" spans="2:9" x14ac:dyDescent="0.2">
      <c r="F52" s="18" t="s">
        <v>5</v>
      </c>
      <c r="G52" s="18" t="s">
        <v>7</v>
      </c>
      <c r="H52" s="18" t="s">
        <v>324</v>
      </c>
      <c r="I52" s="18" t="s">
        <v>8</v>
      </c>
    </row>
    <row r="53" spans="2:9" x14ac:dyDescent="0.2">
      <c r="F53" s="18" t="s">
        <v>344</v>
      </c>
      <c r="G53" s="18" t="s">
        <v>328</v>
      </c>
      <c r="H53" s="18" t="str">
        <f t="shared" ref="H53:H87" si="0">F53&amp;G53</f>
        <v>UX302NC-R(micro)マルチカットSIM</v>
      </c>
      <c r="I53" s="18" t="s">
        <v>348</v>
      </c>
    </row>
    <row r="54" spans="2:9" x14ac:dyDescent="0.2">
      <c r="F54" s="18" t="s">
        <v>345</v>
      </c>
      <c r="G54" s="18" t="s">
        <v>328</v>
      </c>
      <c r="H54" s="18" t="str">
        <f t="shared" si="0"/>
        <v>UX302NC-R(micro) あんしん付マルチカットSIM</v>
      </c>
      <c r="I54" s="18" t="s">
        <v>349</v>
      </c>
    </row>
    <row r="55" spans="2:9" x14ac:dyDescent="0.2">
      <c r="F55" s="18" t="s">
        <v>350</v>
      </c>
      <c r="G55" s="18" t="s">
        <v>328</v>
      </c>
      <c r="H55" s="18" t="str">
        <f t="shared" si="0"/>
        <v>AX220(標準SIM)マルチカットSIM</v>
      </c>
      <c r="I55" s="18" t="s">
        <v>353</v>
      </c>
    </row>
    <row r="56" spans="2:9" x14ac:dyDescent="0.2">
      <c r="F56" s="18" t="s">
        <v>351</v>
      </c>
      <c r="G56" s="18" t="s">
        <v>328</v>
      </c>
      <c r="H56" s="18" t="str">
        <f t="shared" si="0"/>
        <v>AX220(SMS)(標準SIM)マルチカットSIM</v>
      </c>
      <c r="I56" s="18" t="s">
        <v>354</v>
      </c>
    </row>
    <row r="57" spans="2:9" x14ac:dyDescent="0.2">
      <c r="F57" s="18" t="s">
        <v>365</v>
      </c>
      <c r="G57" s="18" t="s">
        <v>328</v>
      </c>
      <c r="H57" s="18" t="str">
        <f t="shared" si="0"/>
        <v>RX220(標準SIM)マルチカットSIM</v>
      </c>
      <c r="I57" s="18" t="s">
        <v>367</v>
      </c>
    </row>
    <row r="58" spans="2:9" x14ac:dyDescent="0.2">
      <c r="F58" s="18" t="s">
        <v>363</v>
      </c>
      <c r="G58" s="18" t="s">
        <v>328</v>
      </c>
      <c r="H58" s="18" t="str">
        <f t="shared" si="0"/>
        <v>RX220(SMS)(標準SIM)マルチカットSIM</v>
      </c>
      <c r="I58" s="18" t="s">
        <v>368</v>
      </c>
    </row>
    <row r="59" spans="2:9" x14ac:dyDescent="0.2">
      <c r="F59" s="18" t="s">
        <v>325</v>
      </c>
      <c r="G59" s="18" t="s">
        <v>328</v>
      </c>
      <c r="H59" s="18" t="str">
        <f t="shared" si="0"/>
        <v>テレワーク用PC_NEC キッティング付きマルチカットSIM</v>
      </c>
      <c r="I59" s="18" t="s">
        <v>369</v>
      </c>
    </row>
    <row r="60" spans="2:9" x14ac:dyDescent="0.2">
      <c r="F60" s="18" t="s">
        <v>371</v>
      </c>
      <c r="G60" s="18" t="s">
        <v>328</v>
      </c>
      <c r="H60" s="18" t="str">
        <f t="shared" si="0"/>
        <v>MR51FN(nano) クレードル有マルチカットSIM</v>
      </c>
      <c r="I60" s="18" t="s">
        <v>375</v>
      </c>
    </row>
    <row r="61" spans="2:9" x14ac:dyDescent="0.2">
      <c r="F61" s="18" t="s">
        <v>372</v>
      </c>
      <c r="G61" s="18" t="s">
        <v>328</v>
      </c>
      <c r="H61" s="18" t="str">
        <f t="shared" si="0"/>
        <v>MR51FN(nano) クレードル有 あんしん付マルチカットSIM</v>
      </c>
      <c r="I61" s="18" t="s">
        <v>376</v>
      </c>
    </row>
    <row r="62" spans="2:9" x14ac:dyDescent="0.2">
      <c r="F62" s="18" t="s">
        <v>373</v>
      </c>
      <c r="G62" s="18" t="s">
        <v>328</v>
      </c>
      <c r="H62" s="18" t="str">
        <f t="shared" si="0"/>
        <v>MR51FN(nano) クレードル有 キッティング付マルチカットSIM</v>
      </c>
      <c r="I62" s="18" t="s">
        <v>377</v>
      </c>
    </row>
    <row r="63" spans="2:9" x14ac:dyDescent="0.2">
      <c r="F63" s="18" t="s">
        <v>374</v>
      </c>
      <c r="G63" s="18" t="s">
        <v>328</v>
      </c>
      <c r="H63" s="18" t="str">
        <f t="shared" si="0"/>
        <v>MR51FN(nano) クレードル有 あんしん/キッティング付マルチカットSIM</v>
      </c>
      <c r="I63" s="18" t="s">
        <v>378</v>
      </c>
    </row>
    <row r="64" spans="2:9" x14ac:dyDescent="0.2">
      <c r="F64" s="59" t="s">
        <v>385</v>
      </c>
      <c r="G64" s="59" t="s">
        <v>328</v>
      </c>
      <c r="H64" s="59" t="str">
        <f t="shared" si="0"/>
        <v>MR10LN(nano) クレードル有マルチカットSIM</v>
      </c>
      <c r="I64" s="59" t="s">
        <v>389</v>
      </c>
    </row>
    <row r="65" spans="6:9" x14ac:dyDescent="0.2">
      <c r="F65" s="59" t="s">
        <v>386</v>
      </c>
      <c r="G65" s="59" t="s">
        <v>328</v>
      </c>
      <c r="H65" s="59" t="str">
        <f t="shared" si="0"/>
        <v>MR10LN(nano) クレードル有 あんしん付マルチカットSIM</v>
      </c>
      <c r="I65" s="59" t="s">
        <v>390</v>
      </c>
    </row>
    <row r="66" spans="6:9" x14ac:dyDescent="0.2">
      <c r="F66" s="59" t="s">
        <v>387</v>
      </c>
      <c r="G66" s="59" t="s">
        <v>328</v>
      </c>
      <c r="H66" s="59" t="str">
        <f t="shared" si="0"/>
        <v>MR10LN(nano) クレードル有 キッティング付マルチカットSIM</v>
      </c>
      <c r="I66" s="59" t="s">
        <v>391</v>
      </c>
    </row>
    <row r="67" spans="6:9" x14ac:dyDescent="0.2">
      <c r="F67" s="59" t="s">
        <v>388</v>
      </c>
      <c r="G67" s="59" t="s">
        <v>328</v>
      </c>
      <c r="H67" s="59" t="str">
        <f t="shared" si="0"/>
        <v>MR10LN(nano) クレードル有 あんしん/キッティング付マルチカットSIM</v>
      </c>
      <c r="I67" s="59" t="s">
        <v>392</v>
      </c>
    </row>
    <row r="68" spans="6:9" x14ac:dyDescent="0.2">
      <c r="F68" s="24" t="s">
        <v>337</v>
      </c>
      <c r="G68" s="24" t="s">
        <v>21</v>
      </c>
      <c r="H68" s="24" t="str">
        <f t="shared" si="0"/>
        <v>MR05LN(nano) クレードル有nanoSIM</v>
      </c>
      <c r="I68" s="24" t="s">
        <v>342</v>
      </c>
    </row>
    <row r="69" spans="6:9" x14ac:dyDescent="0.2">
      <c r="F69" s="24" t="s">
        <v>338</v>
      </c>
      <c r="G69" s="24" t="s">
        <v>21</v>
      </c>
      <c r="H69" s="24" t="str">
        <f t="shared" si="0"/>
        <v>MR05LN(nano) クレードル有 あんしん付nanoSIM</v>
      </c>
      <c r="I69" s="24" t="s">
        <v>343</v>
      </c>
    </row>
    <row r="70" spans="6:9" x14ac:dyDescent="0.2">
      <c r="F70" s="24" t="s">
        <v>339</v>
      </c>
      <c r="G70" s="24" t="s">
        <v>21</v>
      </c>
      <c r="H70" s="24" t="str">
        <f t="shared" si="0"/>
        <v>MR05LN(nano) クレードル有 キッティング付nanoSIM</v>
      </c>
      <c r="I70" s="24" t="s">
        <v>289</v>
      </c>
    </row>
    <row r="71" spans="6:9" x14ac:dyDescent="0.2">
      <c r="F71" s="24" t="s">
        <v>340</v>
      </c>
      <c r="G71" s="24" t="s">
        <v>21</v>
      </c>
      <c r="H71" s="24" t="str">
        <f t="shared" si="0"/>
        <v>MR05LN(nano) クレードル有 あんしん/キッティング付nanoSIM</v>
      </c>
      <c r="I71" s="24" t="s">
        <v>290</v>
      </c>
    </row>
    <row r="72" spans="6:9" x14ac:dyDescent="0.2">
      <c r="F72" s="24" t="s">
        <v>355</v>
      </c>
      <c r="G72" s="24" t="s">
        <v>21</v>
      </c>
      <c r="H72" s="24" t="str">
        <f t="shared" si="0"/>
        <v>MP02LN(nano) nanoSIM</v>
      </c>
      <c r="I72" s="24" t="s">
        <v>216</v>
      </c>
    </row>
    <row r="73" spans="6:9" x14ac:dyDescent="0.2">
      <c r="F73" s="24" t="s">
        <v>356</v>
      </c>
      <c r="G73" s="24" t="s">
        <v>21</v>
      </c>
      <c r="H73" s="24" t="str">
        <f t="shared" si="0"/>
        <v>MP02LN(nano) あんしん付nanoSIM</v>
      </c>
      <c r="I73" s="24" t="s">
        <v>217</v>
      </c>
    </row>
    <row r="74" spans="6:9" x14ac:dyDescent="0.2">
      <c r="F74" s="24" t="s">
        <v>357</v>
      </c>
      <c r="G74" s="24" t="s">
        <v>21</v>
      </c>
      <c r="H74" s="24" t="str">
        <f t="shared" si="0"/>
        <v>MP02LN(nano) キッティング付nanoSIM</v>
      </c>
      <c r="I74" s="24" t="s">
        <v>287</v>
      </c>
    </row>
    <row r="75" spans="6:9" x14ac:dyDescent="0.2">
      <c r="F75" s="24" t="s">
        <v>358</v>
      </c>
      <c r="G75" s="24" t="s">
        <v>21</v>
      </c>
      <c r="H75" s="24" t="str">
        <f t="shared" si="0"/>
        <v>MP02LN(nano) あんしん/キッティング付nanoSIM</v>
      </c>
      <c r="I75" s="24" t="s">
        <v>288</v>
      </c>
    </row>
    <row r="76" spans="6:9" x14ac:dyDescent="0.2">
      <c r="F76" s="24" t="s">
        <v>325</v>
      </c>
      <c r="G76" s="24" t="s">
        <v>21</v>
      </c>
      <c r="H76" s="24" t="str">
        <f t="shared" si="0"/>
        <v>テレワーク用PC_NEC キッティング付きnanoSIM</v>
      </c>
      <c r="I76" s="24" t="s">
        <v>218</v>
      </c>
    </row>
    <row r="77" spans="6:9" x14ac:dyDescent="0.2">
      <c r="F77" s="24" t="s">
        <v>371</v>
      </c>
      <c r="G77" s="24" t="s">
        <v>21</v>
      </c>
      <c r="H77" s="24" t="str">
        <f t="shared" si="0"/>
        <v>MR51FN(nano) クレードル有nanoSIM</v>
      </c>
      <c r="I77" s="24" t="s">
        <v>296</v>
      </c>
    </row>
    <row r="78" spans="6:9" x14ac:dyDescent="0.2">
      <c r="F78" s="24" t="s">
        <v>372</v>
      </c>
      <c r="G78" s="24" t="s">
        <v>21</v>
      </c>
      <c r="H78" s="24" t="str">
        <f t="shared" si="0"/>
        <v>MR51FN(nano) クレードル有 あんしん付nanoSIM</v>
      </c>
      <c r="I78" s="24" t="s">
        <v>297</v>
      </c>
    </row>
    <row r="79" spans="6:9" x14ac:dyDescent="0.2">
      <c r="F79" s="24" t="s">
        <v>373</v>
      </c>
      <c r="G79" s="24" t="s">
        <v>21</v>
      </c>
      <c r="H79" s="24" t="str">
        <f t="shared" si="0"/>
        <v>MR51FN(nano) クレードル有 キッティング付nanoSIM</v>
      </c>
      <c r="I79" s="24" t="s">
        <v>298</v>
      </c>
    </row>
    <row r="80" spans="6:9" x14ac:dyDescent="0.2">
      <c r="F80" s="24" t="s">
        <v>374</v>
      </c>
      <c r="G80" s="24" t="s">
        <v>21</v>
      </c>
      <c r="H80" s="24" t="str">
        <f t="shared" si="0"/>
        <v>MR51FN(nano) クレードル有 あんしん/キッティング付nanoSIM</v>
      </c>
      <c r="I80" s="24" t="s">
        <v>299</v>
      </c>
    </row>
    <row r="81" spans="6:9" x14ac:dyDescent="0.2">
      <c r="F81" s="24" t="s">
        <v>344</v>
      </c>
      <c r="G81" s="24" t="s">
        <v>77</v>
      </c>
      <c r="H81" s="24" t="str">
        <f t="shared" si="0"/>
        <v>UX302NC-R(micro)microSIM</v>
      </c>
      <c r="I81" s="24" t="s">
        <v>346</v>
      </c>
    </row>
    <row r="82" spans="6:9" x14ac:dyDescent="0.2">
      <c r="F82" s="24" t="s">
        <v>345</v>
      </c>
      <c r="G82" s="24" t="s">
        <v>77</v>
      </c>
      <c r="H82" s="24" t="str">
        <f t="shared" si="0"/>
        <v>UX302NC-R(micro) あんしん付microSIM</v>
      </c>
      <c r="I82" s="24" t="s">
        <v>347</v>
      </c>
    </row>
    <row r="83" spans="6:9" x14ac:dyDescent="0.2">
      <c r="F83" s="24" t="s">
        <v>326</v>
      </c>
      <c r="G83" s="24" t="s">
        <v>77</v>
      </c>
      <c r="H83" s="24" t="str">
        <f t="shared" si="0"/>
        <v>テレワーク用PC_VAIO キッティング付きmicroSIM</v>
      </c>
      <c r="I83" s="24" t="s">
        <v>219</v>
      </c>
    </row>
    <row r="84" spans="6:9" x14ac:dyDescent="0.2">
      <c r="F84" s="24" t="s">
        <v>350</v>
      </c>
      <c r="G84" s="24" t="s">
        <v>352</v>
      </c>
      <c r="H84" s="24" t="str">
        <f t="shared" si="0"/>
        <v>AX220(標準SIM)標準SIM</v>
      </c>
      <c r="I84" s="24" t="s">
        <v>183</v>
      </c>
    </row>
    <row r="85" spans="6:9" x14ac:dyDescent="0.2">
      <c r="F85" s="24" t="s">
        <v>351</v>
      </c>
      <c r="G85" s="24" t="s">
        <v>352</v>
      </c>
      <c r="H85" s="24" t="str">
        <f t="shared" si="0"/>
        <v>AX220(SMS)(標準SIM)標準SIM</v>
      </c>
      <c r="I85" s="24" t="s">
        <v>184</v>
      </c>
    </row>
    <row r="86" spans="6:9" x14ac:dyDescent="0.2">
      <c r="F86" s="24" t="s">
        <v>365</v>
      </c>
      <c r="G86" s="24" t="s">
        <v>364</v>
      </c>
      <c r="H86" s="24" t="str">
        <f t="shared" si="0"/>
        <v>RX220(標準SIM)標準SIM</v>
      </c>
      <c r="I86" s="24" t="s">
        <v>366</v>
      </c>
    </row>
    <row r="87" spans="6:9" x14ac:dyDescent="0.2">
      <c r="F87" s="24" t="s">
        <v>363</v>
      </c>
      <c r="G87" s="24" t="s">
        <v>364</v>
      </c>
      <c r="H87" s="24" t="str">
        <f t="shared" si="0"/>
        <v>RX220(SMS)(標準SIM)標準SIM</v>
      </c>
      <c r="I87" s="24" t="s">
        <v>276</v>
      </c>
    </row>
    <row r="88" spans="6:9" x14ac:dyDescent="0.2">
      <c r="F88" s="24" t="s">
        <v>355</v>
      </c>
      <c r="G88" s="24" t="s">
        <v>328</v>
      </c>
      <c r="H88" s="24" t="str">
        <f t="shared" ref="H88:H96" si="1">F88&amp;G88</f>
        <v>MP02LN(nano) マルチカットSIM</v>
      </c>
      <c r="I88" s="24" t="s">
        <v>359</v>
      </c>
    </row>
    <row r="89" spans="6:9" x14ac:dyDescent="0.2">
      <c r="F89" s="24" t="s">
        <v>356</v>
      </c>
      <c r="G89" s="24" t="s">
        <v>328</v>
      </c>
      <c r="H89" s="24" t="str">
        <f t="shared" si="1"/>
        <v>MP02LN(nano) あんしん付マルチカットSIM</v>
      </c>
      <c r="I89" s="24" t="s">
        <v>360</v>
      </c>
    </row>
    <row r="90" spans="6:9" x14ac:dyDescent="0.2">
      <c r="F90" s="24" t="s">
        <v>357</v>
      </c>
      <c r="G90" s="24" t="s">
        <v>328</v>
      </c>
      <c r="H90" s="24" t="str">
        <f t="shared" si="1"/>
        <v>MP02LN(nano) キッティング付マルチカットSIM</v>
      </c>
      <c r="I90" s="24" t="s">
        <v>361</v>
      </c>
    </row>
    <row r="91" spans="6:9" x14ac:dyDescent="0.2">
      <c r="F91" s="24" t="s">
        <v>358</v>
      </c>
      <c r="G91" s="24" t="s">
        <v>328</v>
      </c>
      <c r="H91" s="24" t="str">
        <f t="shared" si="1"/>
        <v>MP02LN(nano) あんしん/キッティング付マルチカットSIM</v>
      </c>
      <c r="I91" s="24" t="s">
        <v>362</v>
      </c>
    </row>
    <row r="92" spans="6:9" x14ac:dyDescent="0.2">
      <c r="F92" s="24" t="s">
        <v>326</v>
      </c>
      <c r="G92" s="24" t="s">
        <v>328</v>
      </c>
      <c r="H92" s="24" t="str">
        <f t="shared" si="1"/>
        <v>テレワーク用PC_VAIO キッティング付きマルチカットSIM</v>
      </c>
      <c r="I92" s="24" t="s">
        <v>370</v>
      </c>
    </row>
    <row r="93" spans="6:9" x14ac:dyDescent="0.2">
      <c r="F93" s="24" t="s">
        <v>337</v>
      </c>
      <c r="G93" s="24" t="s">
        <v>328</v>
      </c>
      <c r="H93" s="24" t="str">
        <f t="shared" si="1"/>
        <v>MR05LN(nano) クレードル有マルチカットSIM</v>
      </c>
      <c r="I93" s="24" t="s">
        <v>333</v>
      </c>
    </row>
    <row r="94" spans="6:9" x14ac:dyDescent="0.2">
      <c r="F94" s="24" t="s">
        <v>338</v>
      </c>
      <c r="G94" s="24" t="s">
        <v>328</v>
      </c>
      <c r="H94" s="24" t="str">
        <f t="shared" si="1"/>
        <v>MR05LN(nano) クレードル有 あんしん付マルチカットSIM</v>
      </c>
      <c r="I94" s="24" t="s">
        <v>334</v>
      </c>
    </row>
    <row r="95" spans="6:9" x14ac:dyDescent="0.2">
      <c r="F95" s="24" t="s">
        <v>339</v>
      </c>
      <c r="G95" s="24" t="s">
        <v>328</v>
      </c>
      <c r="H95" s="24" t="str">
        <f t="shared" si="1"/>
        <v>MR05LN(nano) クレードル有 キッティング付マルチカットSIM</v>
      </c>
      <c r="I95" s="24" t="s">
        <v>335</v>
      </c>
    </row>
    <row r="96" spans="6:9" x14ac:dyDescent="0.2">
      <c r="F96" s="24" t="s">
        <v>340</v>
      </c>
      <c r="G96" s="24" t="s">
        <v>328</v>
      </c>
      <c r="H96" s="24" t="str">
        <f t="shared" si="1"/>
        <v>MR05LN(nano) クレードル有 あんしん/キッティング付マルチカットSIM</v>
      </c>
      <c r="I96" s="24" t="s">
        <v>336</v>
      </c>
    </row>
  </sheetData>
  <sheetProtection formatCells="0" selectLockedCells="1"/>
  <sortState xmlns:xlrd2="http://schemas.microsoft.com/office/spreadsheetml/2017/richdata2" ref="F53:I87">
    <sortCondition descending="1" ref="G53:G87"/>
  </sortState>
  <mergeCells count="6">
    <mergeCell ref="H14:H18"/>
    <mergeCell ref="H20:H23"/>
    <mergeCell ref="H25:H29"/>
    <mergeCell ref="B1:N1"/>
    <mergeCell ref="H3:H6"/>
    <mergeCell ref="H8:H12"/>
  </mergeCells>
  <phoneticPr fontId="18"/>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2D32-8241-43C9-8212-81D73A3121CA}">
  <dimension ref="B1:T916"/>
  <sheetViews>
    <sheetView zoomScale="90" zoomScaleNormal="90" workbookViewId="0">
      <selection activeCell="M18" sqref="M18"/>
    </sheetView>
  </sheetViews>
  <sheetFormatPr defaultRowHeight="13.2" x14ac:dyDescent="0.2"/>
  <cols>
    <col min="1" max="1" width="3.77734375" customWidth="1"/>
    <col min="2" max="2" width="42.44140625" hidden="1" customWidth="1"/>
    <col min="3" max="3" width="12.6640625" hidden="1" customWidth="1"/>
    <col min="4" max="4" width="8.88671875" hidden="1" customWidth="1"/>
    <col min="5" max="6" width="0" hidden="1" customWidth="1"/>
    <col min="7" max="7" width="13.44140625" bestFit="1" customWidth="1"/>
    <col min="8" max="8" width="56" bestFit="1" customWidth="1"/>
    <col min="9" max="9" width="8.77734375" customWidth="1"/>
    <col min="12" max="12" width="44.88671875" bestFit="1" customWidth="1"/>
    <col min="13" max="13" width="56.21875" bestFit="1" customWidth="1"/>
    <col min="14" max="14" width="8.77734375" customWidth="1"/>
    <col min="17" max="17" width="51.109375" customWidth="1"/>
    <col min="18" max="18" width="15.6640625" bestFit="1" customWidth="1"/>
    <col min="19" max="19" width="43.109375" bestFit="1" customWidth="1"/>
  </cols>
  <sheetData>
    <row r="1" spans="2:20" x14ac:dyDescent="0.2">
      <c r="B1" s="66" t="s">
        <v>304</v>
      </c>
      <c r="C1" s="66"/>
      <c r="D1" s="66"/>
      <c r="E1" s="66"/>
      <c r="G1" s="66" t="s">
        <v>305</v>
      </c>
      <c r="H1" s="66"/>
      <c r="I1" s="66"/>
      <c r="J1" s="66"/>
      <c r="L1" s="66" t="s">
        <v>306</v>
      </c>
      <c r="M1" s="66"/>
      <c r="N1" s="66"/>
      <c r="O1" s="66"/>
      <c r="Q1" s="66" t="s">
        <v>382</v>
      </c>
      <c r="R1" s="66"/>
      <c r="S1" s="66"/>
      <c r="T1" s="66"/>
    </row>
    <row r="2" spans="2:20" x14ac:dyDescent="0.2">
      <c r="B2" s="6" t="s">
        <v>300</v>
      </c>
      <c r="C2" s="6" t="s">
        <v>301</v>
      </c>
      <c r="D2" s="6" t="s">
        <v>324</v>
      </c>
      <c r="E2" s="6" t="s">
        <v>303</v>
      </c>
      <c r="G2" s="6" t="s">
        <v>301</v>
      </c>
      <c r="H2" s="6" t="s">
        <v>302</v>
      </c>
      <c r="I2" s="6" t="s">
        <v>324</v>
      </c>
      <c r="J2" s="6" t="s">
        <v>303</v>
      </c>
      <c r="L2" s="6" t="s">
        <v>300</v>
      </c>
      <c r="M2" s="6" t="s">
        <v>302</v>
      </c>
      <c r="N2" s="6" t="s">
        <v>324</v>
      </c>
      <c r="O2" s="6" t="s">
        <v>303</v>
      </c>
      <c r="Q2" s="18" t="s">
        <v>379</v>
      </c>
      <c r="R2" s="18" t="s">
        <v>36</v>
      </c>
      <c r="S2" s="18" t="s">
        <v>324</v>
      </c>
      <c r="T2" s="6" t="s">
        <v>303</v>
      </c>
    </row>
    <row r="3" spans="2:20" x14ac:dyDescent="0.2">
      <c r="B3" s="18" t="s">
        <v>136</v>
      </c>
      <c r="C3" s="18" t="s">
        <v>133</v>
      </c>
      <c r="D3" s="18" t="str">
        <f>B3&amp;C3</f>
        <v>UniversalOneモバイル ゼロLTE</v>
      </c>
      <c r="E3" s="18" t="s">
        <v>322</v>
      </c>
      <c r="G3" s="18" t="s">
        <v>133</v>
      </c>
      <c r="H3" s="18"/>
      <c r="I3" s="18" t="str">
        <f>G3&amp;H3</f>
        <v>LTE</v>
      </c>
      <c r="J3" s="18" t="s">
        <v>322</v>
      </c>
      <c r="L3" s="18" t="s">
        <v>136</v>
      </c>
      <c r="M3" s="18"/>
      <c r="N3" s="18" t="str">
        <f>L3&amp;M3</f>
        <v>UniversalOneモバイル ゼロ</v>
      </c>
      <c r="O3" s="18" t="s">
        <v>322</v>
      </c>
      <c r="Q3" s="18" t="s">
        <v>344</v>
      </c>
      <c r="R3" s="18" t="s">
        <v>328</v>
      </c>
      <c r="S3" s="46" t="str">
        <f>Q3&amp;R3</f>
        <v>UX302NC-R(micro)マルチカットSIM</v>
      </c>
      <c r="T3" s="18" t="s">
        <v>322</v>
      </c>
    </row>
    <row r="4" spans="2:20" x14ac:dyDescent="0.2">
      <c r="B4" s="18" t="s">
        <v>137</v>
      </c>
      <c r="C4" s="18" t="s">
        <v>133</v>
      </c>
      <c r="D4" s="18" t="str">
        <f t="shared" ref="D4:D67" si="0">B4&amp;C4</f>
        <v>UniversalOneモバイル ECO 500MBLTE</v>
      </c>
      <c r="E4" s="18" t="s">
        <v>322</v>
      </c>
      <c r="G4" s="18" t="s">
        <v>133</v>
      </c>
      <c r="H4" s="18" t="s">
        <v>344</v>
      </c>
      <c r="I4" s="18" t="str">
        <f t="shared" ref="I4:I52" si="1">G4&amp;H4</f>
        <v>LTEUX302NC-R(micro)</v>
      </c>
      <c r="J4" s="18" t="s">
        <v>322</v>
      </c>
      <c r="L4" s="18" t="s">
        <v>137</v>
      </c>
      <c r="M4" s="18"/>
      <c r="N4" s="18" t="str">
        <f t="shared" ref="N4:N21" si="2">L4&amp;M4</f>
        <v>UniversalOneモバイル ECO 500MB</v>
      </c>
      <c r="O4" s="18" t="s">
        <v>322</v>
      </c>
      <c r="Q4" s="18" t="s">
        <v>345</v>
      </c>
      <c r="R4" s="18" t="s">
        <v>328</v>
      </c>
      <c r="S4" s="46" t="str">
        <f t="shared" ref="S4:S17" si="3">Q4&amp;R4</f>
        <v>UX302NC-R(micro) あんしん付マルチカットSIM</v>
      </c>
      <c r="T4" s="18" t="s">
        <v>322</v>
      </c>
    </row>
    <row r="5" spans="2:20" x14ac:dyDescent="0.2">
      <c r="B5" s="18" t="s">
        <v>307</v>
      </c>
      <c r="C5" s="18" t="s">
        <v>133</v>
      </c>
      <c r="D5" s="18" t="str">
        <f t="shared" si="0"/>
        <v>UniversalOneモバイル ECO 1GBLTE</v>
      </c>
      <c r="E5" s="18" t="s">
        <v>322</v>
      </c>
      <c r="G5" s="18" t="s">
        <v>133</v>
      </c>
      <c r="H5" s="18" t="s">
        <v>345</v>
      </c>
      <c r="I5" s="18" t="str">
        <f t="shared" si="1"/>
        <v>LTEUX302NC-R(micro) あんしん付</v>
      </c>
      <c r="J5" s="18" t="s">
        <v>322</v>
      </c>
      <c r="L5" s="18" t="s">
        <v>307</v>
      </c>
      <c r="M5" s="18"/>
      <c r="N5" s="18" t="str">
        <f t="shared" si="2"/>
        <v>UniversalOneモバイル ECO 1GB</v>
      </c>
      <c r="O5" s="18" t="s">
        <v>322</v>
      </c>
      <c r="Q5" s="18" t="s">
        <v>350</v>
      </c>
      <c r="R5" s="18" t="s">
        <v>328</v>
      </c>
      <c r="S5" s="46" t="str">
        <f t="shared" si="3"/>
        <v>AX220(標準SIM)マルチカットSIM</v>
      </c>
      <c r="T5" s="18" t="s">
        <v>322</v>
      </c>
    </row>
    <row r="6" spans="2:20" x14ac:dyDescent="0.2">
      <c r="B6" s="18" t="s">
        <v>308</v>
      </c>
      <c r="C6" s="18" t="s">
        <v>133</v>
      </c>
      <c r="D6" s="18" t="str">
        <f t="shared" si="0"/>
        <v>UniversalOneモバイル ECO 3GBLTE</v>
      </c>
      <c r="E6" s="18" t="s">
        <v>322</v>
      </c>
      <c r="G6" s="18" t="s">
        <v>133</v>
      </c>
      <c r="H6" s="18" t="s">
        <v>350</v>
      </c>
      <c r="I6" s="18" t="str">
        <f t="shared" si="1"/>
        <v>LTEAX220(標準SIM)</v>
      </c>
      <c r="J6" s="18" t="s">
        <v>322</v>
      </c>
      <c r="L6" s="18" t="s">
        <v>308</v>
      </c>
      <c r="M6" s="18"/>
      <c r="N6" s="18" t="str">
        <f t="shared" si="2"/>
        <v>UniversalOneモバイル ECO 3GB</v>
      </c>
      <c r="O6" s="18" t="s">
        <v>322</v>
      </c>
      <c r="Q6" s="18" t="s">
        <v>351</v>
      </c>
      <c r="R6" s="18" t="s">
        <v>328</v>
      </c>
      <c r="S6" s="46" t="str">
        <f t="shared" si="3"/>
        <v>AX220(SMS)(標準SIM)マルチカットSIM</v>
      </c>
      <c r="T6" s="18" t="s">
        <v>322</v>
      </c>
    </row>
    <row r="7" spans="2:20" x14ac:dyDescent="0.2">
      <c r="B7" s="18" t="s">
        <v>138</v>
      </c>
      <c r="C7" s="18" t="s">
        <v>133</v>
      </c>
      <c r="D7" s="18" t="str">
        <f t="shared" si="0"/>
        <v>UniversalOneモバイル ECO 7GBLTE</v>
      </c>
      <c r="E7" s="18" t="s">
        <v>322</v>
      </c>
      <c r="G7" s="18" t="s">
        <v>133</v>
      </c>
      <c r="H7" s="18" t="s">
        <v>365</v>
      </c>
      <c r="I7" s="18" t="str">
        <f t="shared" si="1"/>
        <v>LTERX220(標準SIM)</v>
      </c>
      <c r="J7" s="18" t="s">
        <v>322</v>
      </c>
      <c r="L7" s="18" t="s">
        <v>138</v>
      </c>
      <c r="M7" s="18"/>
      <c r="N7" s="18" t="str">
        <f t="shared" si="2"/>
        <v>UniversalOneモバイル ECO 7GB</v>
      </c>
      <c r="O7" s="18" t="s">
        <v>322</v>
      </c>
      <c r="Q7" s="18" t="s">
        <v>365</v>
      </c>
      <c r="R7" s="18" t="s">
        <v>328</v>
      </c>
      <c r="S7" s="46" t="str">
        <f t="shared" si="3"/>
        <v>RX220(標準SIM)マルチカットSIM</v>
      </c>
      <c r="T7" s="18" t="s">
        <v>322</v>
      </c>
    </row>
    <row r="8" spans="2:20" x14ac:dyDescent="0.2">
      <c r="B8" s="18" t="s">
        <v>139</v>
      </c>
      <c r="C8" s="18" t="s">
        <v>133</v>
      </c>
      <c r="D8" s="18" t="str">
        <f t="shared" si="0"/>
        <v>UniversalOneモバイル ECO 15GBLTE</v>
      </c>
      <c r="E8" s="18" t="s">
        <v>322</v>
      </c>
      <c r="G8" s="43" t="s">
        <v>133</v>
      </c>
      <c r="H8" s="44" t="s">
        <v>371</v>
      </c>
      <c r="I8" s="44" t="str">
        <f t="shared" si="1"/>
        <v>LTEMR51FN(nano) クレードル有</v>
      </c>
      <c r="J8" s="44" t="s">
        <v>323</v>
      </c>
      <c r="L8" s="18" t="s">
        <v>139</v>
      </c>
      <c r="M8" s="18"/>
      <c r="N8" s="18" t="str">
        <f t="shared" si="2"/>
        <v>UniversalOneモバイル ECO 15GB</v>
      </c>
      <c r="O8" s="18" t="s">
        <v>322</v>
      </c>
      <c r="Q8" s="18" t="s">
        <v>363</v>
      </c>
      <c r="R8" s="18" t="s">
        <v>328</v>
      </c>
      <c r="S8" s="46" t="str">
        <f t="shared" si="3"/>
        <v>RX220(SMS)(標準SIM)マルチカットSIM</v>
      </c>
      <c r="T8" s="18" t="s">
        <v>322</v>
      </c>
    </row>
    <row r="9" spans="2:20" x14ac:dyDescent="0.2">
      <c r="B9" s="18" t="s">
        <v>140</v>
      </c>
      <c r="C9" s="18" t="s">
        <v>133</v>
      </c>
      <c r="D9" s="18" t="str">
        <f t="shared" si="0"/>
        <v>UniversalOneモバイル ECO 30GBLTE</v>
      </c>
      <c r="E9" s="18" t="s">
        <v>322</v>
      </c>
      <c r="G9" s="44" t="s">
        <v>133</v>
      </c>
      <c r="H9" s="44" t="s">
        <v>372</v>
      </c>
      <c r="I9" s="44" t="str">
        <f t="shared" si="1"/>
        <v>LTEMR51FN(nano) クレードル有 あんしん付</v>
      </c>
      <c r="J9" s="44" t="s">
        <v>323</v>
      </c>
      <c r="L9" s="18" t="s">
        <v>140</v>
      </c>
      <c r="M9" s="18"/>
      <c r="N9" s="18" t="str">
        <f t="shared" si="2"/>
        <v>UniversalOneモバイル ECO 30GB</v>
      </c>
      <c r="O9" s="18" t="s">
        <v>322</v>
      </c>
      <c r="Q9" s="18" t="s">
        <v>325</v>
      </c>
      <c r="R9" s="18" t="s">
        <v>328</v>
      </c>
      <c r="S9" s="46" t="str">
        <f t="shared" si="3"/>
        <v>テレワーク用PC_NEC キッティング付きマルチカットSIM</v>
      </c>
      <c r="T9" s="18" t="s">
        <v>322</v>
      </c>
    </row>
    <row r="10" spans="2:20" x14ac:dyDescent="0.2">
      <c r="B10" s="18" t="s">
        <v>141</v>
      </c>
      <c r="C10" s="18" t="s">
        <v>133</v>
      </c>
      <c r="D10" s="18" t="str">
        <f t="shared" si="0"/>
        <v>UniversalOneモバイル ECO 50GBLTE</v>
      </c>
      <c r="E10" s="18" t="s">
        <v>322</v>
      </c>
      <c r="G10" s="44" t="s">
        <v>133</v>
      </c>
      <c r="H10" s="44" t="s">
        <v>381</v>
      </c>
      <c r="I10" s="44" t="str">
        <f t="shared" si="1"/>
        <v>LTEMR51FN(nano) クレードル有 キッティング付</v>
      </c>
      <c r="J10" s="44" t="s">
        <v>323</v>
      </c>
      <c r="L10" s="18" t="s">
        <v>141</v>
      </c>
      <c r="M10" s="18"/>
      <c r="N10" s="18" t="str">
        <f t="shared" si="2"/>
        <v>UniversalOneモバイル ECO 50GB</v>
      </c>
      <c r="O10" s="18" t="s">
        <v>322</v>
      </c>
      <c r="Q10" s="18" t="s">
        <v>371</v>
      </c>
      <c r="R10" s="18" t="s">
        <v>328</v>
      </c>
      <c r="S10" s="46" t="str">
        <f t="shared" si="3"/>
        <v>MR51FN(nano) クレードル有マルチカットSIM</v>
      </c>
      <c r="T10" s="18" t="s">
        <v>322</v>
      </c>
    </row>
    <row r="11" spans="2:20" x14ac:dyDescent="0.2">
      <c r="B11" s="18" t="s">
        <v>142</v>
      </c>
      <c r="C11" s="18" t="s">
        <v>133</v>
      </c>
      <c r="D11" s="18" t="str">
        <f t="shared" si="0"/>
        <v>UniversalOneモバイル ECO 10MBプラスLTE</v>
      </c>
      <c r="E11" s="18" t="s">
        <v>322</v>
      </c>
      <c r="G11" s="44" t="s">
        <v>133</v>
      </c>
      <c r="H11" s="44" t="s">
        <v>380</v>
      </c>
      <c r="I11" s="44" t="str">
        <f t="shared" si="1"/>
        <v>LTEMR51FN(nano) クレードル有 あんしん/キッティング付</v>
      </c>
      <c r="J11" s="44" t="s">
        <v>323</v>
      </c>
      <c r="L11" s="18" t="s">
        <v>142</v>
      </c>
      <c r="M11" s="18"/>
      <c r="N11" s="18" t="str">
        <f t="shared" si="2"/>
        <v>UniversalOneモバイル ECO 10MBプラス</v>
      </c>
      <c r="O11" s="18" t="s">
        <v>322</v>
      </c>
      <c r="Q11" s="18" t="s">
        <v>372</v>
      </c>
      <c r="R11" s="18" t="s">
        <v>328</v>
      </c>
      <c r="S11" s="46" t="str">
        <f t="shared" si="3"/>
        <v>MR51FN(nano) クレードル有 あんしん付マルチカットSIM</v>
      </c>
      <c r="T11" s="18" t="s">
        <v>322</v>
      </c>
    </row>
    <row r="12" spans="2:20" x14ac:dyDescent="0.2">
      <c r="B12" s="18" t="s">
        <v>309</v>
      </c>
      <c r="C12" s="18" t="s">
        <v>133</v>
      </c>
      <c r="D12" s="18" t="str">
        <f t="shared" si="0"/>
        <v>UniversalOneモバイル ECO 30MBプラスLTE</v>
      </c>
      <c r="E12" s="18" t="s">
        <v>322</v>
      </c>
      <c r="G12" s="82" t="s">
        <v>133</v>
      </c>
      <c r="H12" s="82" t="s">
        <v>385</v>
      </c>
      <c r="I12" s="59" t="str">
        <f t="shared" si="1"/>
        <v>LTEMR10LN(nano) クレードル有</v>
      </c>
      <c r="J12" s="82" t="s">
        <v>322</v>
      </c>
      <c r="L12" s="18" t="s">
        <v>309</v>
      </c>
      <c r="M12" s="18"/>
      <c r="N12" s="18" t="str">
        <f t="shared" si="2"/>
        <v>UniversalOneモバイル ECO 30MBプラス</v>
      </c>
      <c r="O12" s="18" t="s">
        <v>322</v>
      </c>
      <c r="Q12" s="18" t="s">
        <v>373</v>
      </c>
      <c r="R12" s="18" t="s">
        <v>328</v>
      </c>
      <c r="S12" s="46" t="str">
        <f t="shared" si="3"/>
        <v>MR51FN(nano) クレードル有 キッティング付マルチカットSIM</v>
      </c>
      <c r="T12" s="18" t="s">
        <v>322</v>
      </c>
    </row>
    <row r="13" spans="2:20" x14ac:dyDescent="0.2">
      <c r="B13" s="18" t="s">
        <v>310</v>
      </c>
      <c r="C13" s="18" t="s">
        <v>133</v>
      </c>
      <c r="D13" s="18" t="str">
        <f t="shared" si="0"/>
        <v>UniversalOneモバイル Night 1GBLTE</v>
      </c>
      <c r="E13" s="18" t="s">
        <v>322</v>
      </c>
      <c r="G13" s="82" t="s">
        <v>133</v>
      </c>
      <c r="H13" s="82" t="s">
        <v>386</v>
      </c>
      <c r="I13" s="59" t="str">
        <f t="shared" si="1"/>
        <v>LTEMR10LN(nano) クレードル有 あんしん付</v>
      </c>
      <c r="J13" s="82" t="s">
        <v>322</v>
      </c>
      <c r="L13" s="18" t="s">
        <v>310</v>
      </c>
      <c r="M13" s="18"/>
      <c r="N13" s="18" t="str">
        <f t="shared" si="2"/>
        <v>UniversalOneモバイル Night 1GB</v>
      </c>
      <c r="O13" s="18" t="s">
        <v>322</v>
      </c>
      <c r="Q13" s="18" t="s">
        <v>374</v>
      </c>
      <c r="R13" s="18" t="s">
        <v>328</v>
      </c>
      <c r="S13" s="46" t="str">
        <f t="shared" si="3"/>
        <v>MR51FN(nano) クレードル有 あんしん/キッティング付マルチカットSIM</v>
      </c>
      <c r="T13" s="18" t="s">
        <v>322</v>
      </c>
    </row>
    <row r="14" spans="2:20" x14ac:dyDescent="0.2">
      <c r="B14" s="18" t="s">
        <v>311</v>
      </c>
      <c r="C14" s="18" t="s">
        <v>133</v>
      </c>
      <c r="D14" s="18" t="str">
        <f t="shared" si="0"/>
        <v>UniversalOneモバイル Night 3GBLTE</v>
      </c>
      <c r="E14" s="18" t="s">
        <v>322</v>
      </c>
      <c r="G14" s="82" t="s">
        <v>133</v>
      </c>
      <c r="H14" s="82" t="s">
        <v>387</v>
      </c>
      <c r="I14" s="59" t="str">
        <f t="shared" si="1"/>
        <v>LTEMR10LN(nano) クレードル有 キッティング付</v>
      </c>
      <c r="J14" s="82" t="s">
        <v>322</v>
      </c>
      <c r="L14" s="18" t="s">
        <v>311</v>
      </c>
      <c r="M14" s="18"/>
      <c r="N14" s="18" t="str">
        <f t="shared" si="2"/>
        <v>UniversalOneモバイル Night 3GB</v>
      </c>
      <c r="O14" s="18" t="s">
        <v>322</v>
      </c>
      <c r="Q14" s="59" t="s">
        <v>385</v>
      </c>
      <c r="R14" s="59" t="s">
        <v>328</v>
      </c>
      <c r="S14" s="83" t="str">
        <f t="shared" si="3"/>
        <v>MR10LN(nano) クレードル有マルチカットSIM</v>
      </c>
      <c r="T14" s="59" t="s">
        <v>322</v>
      </c>
    </row>
    <row r="15" spans="2:20" x14ac:dyDescent="0.2">
      <c r="B15" s="18" t="s">
        <v>312</v>
      </c>
      <c r="C15" s="18" t="s">
        <v>133</v>
      </c>
      <c r="D15" s="18" t="str">
        <f t="shared" si="0"/>
        <v>UniversalOneモバイル Night 7GBLTE</v>
      </c>
      <c r="E15" s="18" t="s">
        <v>322</v>
      </c>
      <c r="G15" s="82" t="s">
        <v>133</v>
      </c>
      <c r="H15" s="82" t="s">
        <v>388</v>
      </c>
      <c r="I15" s="59" t="str">
        <f t="shared" si="1"/>
        <v>LTEMR10LN(nano) クレードル有 あんしん/キッティング付</v>
      </c>
      <c r="J15" s="82" t="s">
        <v>322</v>
      </c>
      <c r="L15" s="18" t="s">
        <v>312</v>
      </c>
      <c r="M15" s="18"/>
      <c r="N15" s="18" t="str">
        <f t="shared" si="2"/>
        <v>UniversalOneモバイル Night 7GB</v>
      </c>
      <c r="O15" s="18" t="s">
        <v>322</v>
      </c>
      <c r="Q15" s="59" t="s">
        <v>386</v>
      </c>
      <c r="R15" s="59" t="s">
        <v>328</v>
      </c>
      <c r="S15" s="83" t="str">
        <f t="shared" si="3"/>
        <v>MR10LN(nano) クレードル有 あんしん付マルチカットSIM</v>
      </c>
      <c r="T15" s="59" t="s">
        <v>322</v>
      </c>
    </row>
    <row r="16" spans="2:20" x14ac:dyDescent="0.2">
      <c r="B16" s="18" t="s">
        <v>313</v>
      </c>
      <c r="C16" s="18" t="s">
        <v>133</v>
      </c>
      <c r="D16" s="18" t="str">
        <f t="shared" si="0"/>
        <v>UniversalOneモバイル Night 15GBLTE</v>
      </c>
      <c r="E16" s="18" t="s">
        <v>322</v>
      </c>
      <c r="G16" s="18" t="s">
        <v>133</v>
      </c>
      <c r="H16" s="18" t="s">
        <v>351</v>
      </c>
      <c r="I16" s="18" t="str">
        <f t="shared" si="1"/>
        <v>LTEAX220(SMS)(標準SIM)</v>
      </c>
      <c r="J16" s="18" t="s">
        <v>322</v>
      </c>
      <c r="L16" s="18" t="s">
        <v>313</v>
      </c>
      <c r="M16" s="18"/>
      <c r="N16" s="18" t="str">
        <f t="shared" si="2"/>
        <v>UniversalOneモバイル Night 15GB</v>
      </c>
      <c r="O16" s="18" t="s">
        <v>322</v>
      </c>
      <c r="Q16" s="59" t="s">
        <v>387</v>
      </c>
      <c r="R16" s="59" t="s">
        <v>328</v>
      </c>
      <c r="S16" s="83" t="str">
        <f t="shared" si="3"/>
        <v>MR10LN(nano) クレードル有 キッティング付マルチカットSIM</v>
      </c>
      <c r="T16" s="59" t="s">
        <v>322</v>
      </c>
    </row>
    <row r="17" spans="2:20" x14ac:dyDescent="0.2">
      <c r="B17" s="18" t="s">
        <v>314</v>
      </c>
      <c r="C17" s="18" t="s">
        <v>133</v>
      </c>
      <c r="D17" s="18" t="str">
        <f t="shared" si="0"/>
        <v>UniversalOneモバイル Night 30GBLTE</v>
      </c>
      <c r="E17" s="18" t="s">
        <v>322</v>
      </c>
      <c r="G17" s="18" t="s">
        <v>133</v>
      </c>
      <c r="H17" s="18" t="s">
        <v>363</v>
      </c>
      <c r="I17" s="18" t="str">
        <f t="shared" si="1"/>
        <v>LTERX220(SMS)(標準SIM)</v>
      </c>
      <c r="J17" s="18" t="s">
        <v>322</v>
      </c>
      <c r="L17" s="18" t="s">
        <v>314</v>
      </c>
      <c r="M17" s="18"/>
      <c r="N17" s="18" t="str">
        <f t="shared" si="2"/>
        <v>UniversalOneモバイル Night 30GB</v>
      </c>
      <c r="O17" s="18" t="s">
        <v>322</v>
      </c>
      <c r="Q17" s="59" t="s">
        <v>388</v>
      </c>
      <c r="R17" s="59" t="s">
        <v>328</v>
      </c>
      <c r="S17" s="83" t="str">
        <f t="shared" si="3"/>
        <v>MR10LN(nano) クレードル有 あんしん/キッティング付マルチカットSIM</v>
      </c>
      <c r="T17" s="59" t="s">
        <v>322</v>
      </c>
    </row>
    <row r="18" spans="2:20" x14ac:dyDescent="0.2">
      <c r="B18" s="18" t="s">
        <v>315</v>
      </c>
      <c r="C18" s="18" t="s">
        <v>133</v>
      </c>
      <c r="D18" s="18" t="str">
        <f t="shared" si="0"/>
        <v>UniversalOneモバイル Night 50GBLTE</v>
      </c>
      <c r="E18" s="18" t="s">
        <v>322</v>
      </c>
      <c r="G18" s="18" t="s">
        <v>133</v>
      </c>
      <c r="H18" s="18" t="s">
        <v>325</v>
      </c>
      <c r="I18" s="18" t="str">
        <f t="shared" si="1"/>
        <v>LTEテレワーク用PC_NEC キッティング付き</v>
      </c>
      <c r="J18" s="18" t="s">
        <v>322</v>
      </c>
      <c r="L18" s="18" t="s">
        <v>315</v>
      </c>
      <c r="M18" s="18"/>
      <c r="N18" s="18" t="str">
        <f t="shared" si="2"/>
        <v>UniversalOneモバイル Night 50GB</v>
      </c>
      <c r="O18" s="18" t="s">
        <v>322</v>
      </c>
      <c r="Q18" s="84" t="s">
        <v>337</v>
      </c>
      <c r="R18" s="84" t="s">
        <v>328</v>
      </c>
      <c r="S18" s="85" t="str">
        <f>Q18&amp;R18</f>
        <v>MR05LN(nano) クレードル有マルチカットSIM</v>
      </c>
      <c r="T18" s="84" t="s">
        <v>322</v>
      </c>
    </row>
    <row r="19" spans="2:20" x14ac:dyDescent="0.2">
      <c r="B19" s="18" t="s">
        <v>316</v>
      </c>
      <c r="C19" s="18" t="s">
        <v>133</v>
      </c>
      <c r="D19" s="18" t="str">
        <f t="shared" si="0"/>
        <v>UniversalOneモバイル Night 100GBLTE</v>
      </c>
      <c r="E19" s="18" t="s">
        <v>322</v>
      </c>
      <c r="G19" s="18" t="s">
        <v>291</v>
      </c>
      <c r="H19" s="18"/>
      <c r="I19" s="18" t="str">
        <f t="shared" si="1"/>
        <v>5G-NSA</v>
      </c>
      <c r="J19" s="18" t="s">
        <v>322</v>
      </c>
      <c r="L19" s="18" t="s">
        <v>316</v>
      </c>
      <c r="M19" s="18"/>
      <c r="N19" s="18" t="str">
        <f t="shared" si="2"/>
        <v>UniversalOneモバイル Night 100GB</v>
      </c>
      <c r="O19" s="18" t="s">
        <v>322</v>
      </c>
      <c r="Q19" s="28" t="s">
        <v>338</v>
      </c>
      <c r="R19" s="28" t="s">
        <v>328</v>
      </c>
      <c r="S19" s="54" t="str">
        <f>Q19&amp;R19</f>
        <v>MR05LN(nano) クレードル有 あんしん付マルチカットSIM</v>
      </c>
      <c r="T19" s="28" t="s">
        <v>322</v>
      </c>
    </row>
    <row r="20" spans="2:20" x14ac:dyDescent="0.2">
      <c r="B20" s="18" t="s">
        <v>317</v>
      </c>
      <c r="C20" s="18" t="s">
        <v>133</v>
      </c>
      <c r="D20" s="18" t="str">
        <f t="shared" si="0"/>
        <v>UniversalOneモバイル Night 300GBLTE</v>
      </c>
      <c r="E20" s="18" t="s">
        <v>322</v>
      </c>
      <c r="G20" s="43" t="s">
        <v>291</v>
      </c>
      <c r="H20" s="43" t="s">
        <v>344</v>
      </c>
      <c r="I20" s="43" t="str">
        <f t="shared" si="1"/>
        <v>5G-NSAUX302NC-R(micro)</v>
      </c>
      <c r="J20" s="43" t="s">
        <v>323</v>
      </c>
      <c r="L20" s="18" t="s">
        <v>317</v>
      </c>
      <c r="M20" s="18"/>
      <c r="N20" s="18" t="str">
        <f t="shared" si="2"/>
        <v>UniversalOneモバイル Night 300GB</v>
      </c>
      <c r="O20" s="18" t="s">
        <v>322</v>
      </c>
      <c r="Q20" s="28" t="s">
        <v>339</v>
      </c>
      <c r="R20" s="28" t="s">
        <v>328</v>
      </c>
      <c r="S20" s="54" t="str">
        <f>Q20&amp;R20</f>
        <v>MR05LN(nano) クレードル有 キッティング付マルチカットSIM</v>
      </c>
      <c r="T20" s="28" t="s">
        <v>322</v>
      </c>
    </row>
    <row r="21" spans="2:20" x14ac:dyDescent="0.2">
      <c r="B21" s="18" t="s">
        <v>318</v>
      </c>
      <c r="C21" s="18" t="s">
        <v>133</v>
      </c>
      <c r="D21" s="18" t="str">
        <f t="shared" si="0"/>
        <v>UniversalOneモバイル Night 500GBLTE</v>
      </c>
      <c r="E21" s="18" t="s">
        <v>322</v>
      </c>
      <c r="G21" s="43" t="s">
        <v>291</v>
      </c>
      <c r="H21" s="43" t="s">
        <v>345</v>
      </c>
      <c r="I21" s="43" t="str">
        <f t="shared" si="1"/>
        <v>5G-NSAUX302NC-R(micro) あんしん付</v>
      </c>
      <c r="J21" s="43" t="s">
        <v>323</v>
      </c>
      <c r="L21" s="18" t="s">
        <v>318</v>
      </c>
      <c r="M21" s="18"/>
      <c r="N21" s="18" t="str">
        <f t="shared" si="2"/>
        <v>UniversalOneモバイル Night 500GB</v>
      </c>
      <c r="O21" s="18" t="s">
        <v>322</v>
      </c>
      <c r="Q21" s="28" t="s">
        <v>340</v>
      </c>
      <c r="R21" s="28" t="s">
        <v>328</v>
      </c>
      <c r="S21" s="54" t="str">
        <f>Q21&amp;R21</f>
        <v>MR05LN(nano) クレードル有 あんしん/キッティング付マルチカットSIM</v>
      </c>
      <c r="T21" s="28" t="s">
        <v>322</v>
      </c>
    </row>
    <row r="22" spans="2:20" x14ac:dyDescent="0.2">
      <c r="B22" s="18" t="s">
        <v>143</v>
      </c>
      <c r="C22" s="18" t="s">
        <v>133</v>
      </c>
      <c r="D22" s="18" t="str">
        <f t="shared" si="0"/>
        <v>UniversalOneモバイル ゼロ SMSLTE</v>
      </c>
      <c r="E22" s="18" t="s">
        <v>322</v>
      </c>
      <c r="G22" s="43" t="s">
        <v>291</v>
      </c>
      <c r="H22" s="43" t="s">
        <v>350</v>
      </c>
      <c r="I22" s="43" t="str">
        <f t="shared" si="1"/>
        <v>5G-NSAAX220(標準SIM)</v>
      </c>
      <c r="J22" s="43" t="s">
        <v>323</v>
      </c>
      <c r="L22" s="18" t="s">
        <v>136</v>
      </c>
      <c r="M22" s="18" t="s">
        <v>344</v>
      </c>
      <c r="N22" s="18" t="str">
        <f t="shared" ref="N22:N66" si="4">L22&amp;M22</f>
        <v>UniversalOneモバイル ゼロUX302NC-R(micro)</v>
      </c>
      <c r="O22" s="18" t="s">
        <v>322</v>
      </c>
      <c r="Q22" s="28" t="s">
        <v>355</v>
      </c>
      <c r="R22" s="28" t="s">
        <v>328</v>
      </c>
      <c r="S22" s="54" t="str">
        <f>Q22&amp;R22</f>
        <v>MP02LN(nano) マルチカットSIM</v>
      </c>
      <c r="T22" s="28" t="s">
        <v>322</v>
      </c>
    </row>
    <row r="23" spans="2:20" x14ac:dyDescent="0.2">
      <c r="B23" s="18" t="s">
        <v>144</v>
      </c>
      <c r="C23" s="18" t="s">
        <v>133</v>
      </c>
      <c r="D23" s="18" t="str">
        <f t="shared" si="0"/>
        <v>UniversalOneモバイル ECO 500MB SMSLTE</v>
      </c>
      <c r="E23" s="18" t="s">
        <v>322</v>
      </c>
      <c r="G23" s="43" t="s">
        <v>291</v>
      </c>
      <c r="H23" s="43" t="s">
        <v>365</v>
      </c>
      <c r="I23" s="43" t="str">
        <f t="shared" si="1"/>
        <v>5G-NSARX220(標準SIM)</v>
      </c>
      <c r="J23" s="43" t="s">
        <v>323</v>
      </c>
      <c r="L23" s="18" t="s">
        <v>137</v>
      </c>
      <c r="M23" s="18" t="s">
        <v>344</v>
      </c>
      <c r="N23" s="18" t="str">
        <f t="shared" si="4"/>
        <v>UniversalOneモバイル ECO 500MBUX302NC-R(micro)</v>
      </c>
      <c r="O23" s="18" t="s">
        <v>322</v>
      </c>
      <c r="Q23" s="28" t="s">
        <v>356</v>
      </c>
      <c r="R23" s="28" t="s">
        <v>328</v>
      </c>
      <c r="S23" s="54" t="str">
        <f>Q23&amp;R23</f>
        <v>MP02LN(nano) あんしん付マルチカットSIM</v>
      </c>
      <c r="T23" s="28" t="s">
        <v>322</v>
      </c>
    </row>
    <row r="24" spans="2:20" x14ac:dyDescent="0.2">
      <c r="B24" s="18" t="s">
        <v>319</v>
      </c>
      <c r="C24" s="18" t="s">
        <v>133</v>
      </c>
      <c r="D24" s="18" t="str">
        <f t="shared" si="0"/>
        <v>UniversalOneモバイル ECO 1GB SMSLTE</v>
      </c>
      <c r="E24" s="18" t="s">
        <v>322</v>
      </c>
      <c r="G24" s="18" t="s">
        <v>291</v>
      </c>
      <c r="H24" s="18" t="s">
        <v>371</v>
      </c>
      <c r="I24" s="18" t="str">
        <f t="shared" si="1"/>
        <v>5G-NSAMR51FN(nano) クレードル有</v>
      </c>
      <c r="J24" s="18" t="s">
        <v>322</v>
      </c>
      <c r="L24" s="18" t="s">
        <v>307</v>
      </c>
      <c r="M24" s="18" t="s">
        <v>344</v>
      </c>
      <c r="N24" s="18" t="str">
        <f t="shared" si="4"/>
        <v>UniversalOneモバイル ECO 1GBUX302NC-R(micro)</v>
      </c>
      <c r="O24" s="18" t="s">
        <v>322</v>
      </c>
      <c r="Q24" s="28" t="s">
        <v>357</v>
      </c>
      <c r="R24" s="28" t="s">
        <v>328</v>
      </c>
      <c r="S24" s="54" t="str">
        <f>Q24&amp;R24</f>
        <v>MP02LN(nano) キッティング付マルチカットSIM</v>
      </c>
      <c r="T24" s="28" t="s">
        <v>322</v>
      </c>
    </row>
    <row r="25" spans="2:20" x14ac:dyDescent="0.2">
      <c r="B25" s="18" t="s">
        <v>145</v>
      </c>
      <c r="C25" s="18" t="s">
        <v>133</v>
      </c>
      <c r="D25" s="18" t="str">
        <f t="shared" si="0"/>
        <v>UniversalOneモバイル ECO 3GB SMSLTE</v>
      </c>
      <c r="E25" s="18" t="s">
        <v>322</v>
      </c>
      <c r="G25" s="18" t="s">
        <v>291</v>
      </c>
      <c r="H25" s="18" t="s">
        <v>372</v>
      </c>
      <c r="I25" s="18" t="str">
        <f t="shared" si="1"/>
        <v>5G-NSAMR51FN(nano) クレードル有 あんしん付</v>
      </c>
      <c r="J25" s="18" t="s">
        <v>322</v>
      </c>
      <c r="L25" s="18" t="s">
        <v>308</v>
      </c>
      <c r="M25" s="18" t="s">
        <v>344</v>
      </c>
      <c r="N25" s="18" t="str">
        <f t="shared" si="4"/>
        <v>UniversalOneモバイル ECO 3GBUX302NC-R(micro)</v>
      </c>
      <c r="O25" s="18" t="s">
        <v>322</v>
      </c>
      <c r="Q25" s="28" t="s">
        <v>358</v>
      </c>
      <c r="R25" s="28" t="s">
        <v>328</v>
      </c>
      <c r="S25" s="54" t="str">
        <f>Q25&amp;R25</f>
        <v>MP02LN(nano) あんしん/キッティング付マルチカットSIM</v>
      </c>
      <c r="T25" s="28" t="s">
        <v>322</v>
      </c>
    </row>
    <row r="26" spans="2:20" x14ac:dyDescent="0.2">
      <c r="B26" s="18" t="s">
        <v>146</v>
      </c>
      <c r="C26" s="18" t="s">
        <v>133</v>
      </c>
      <c r="D26" s="18" t="str">
        <f t="shared" si="0"/>
        <v>UniversalOneモバイル ECO 7GB SMSLTE</v>
      </c>
      <c r="E26" s="18" t="s">
        <v>322</v>
      </c>
      <c r="G26" s="18" t="s">
        <v>291</v>
      </c>
      <c r="H26" s="18" t="s">
        <v>381</v>
      </c>
      <c r="I26" s="18" t="str">
        <f t="shared" si="1"/>
        <v>5G-NSAMR51FN(nano) クレードル有 キッティング付</v>
      </c>
      <c r="J26" s="18" t="s">
        <v>322</v>
      </c>
      <c r="L26" s="18" t="s">
        <v>138</v>
      </c>
      <c r="M26" s="18" t="s">
        <v>344</v>
      </c>
      <c r="N26" s="18" t="str">
        <f t="shared" si="4"/>
        <v>UniversalOneモバイル ECO 7GBUX302NC-R(micro)</v>
      </c>
      <c r="O26" s="18" t="s">
        <v>322</v>
      </c>
      <c r="Q26" s="28" t="s">
        <v>326</v>
      </c>
      <c r="R26" s="28" t="s">
        <v>328</v>
      </c>
      <c r="S26" s="54" t="str">
        <f>Q26&amp;R26</f>
        <v>テレワーク用PC_VAIO キッティング付きマルチカットSIM</v>
      </c>
      <c r="T26" s="28" t="s">
        <v>322</v>
      </c>
    </row>
    <row r="27" spans="2:20" x14ac:dyDescent="0.2">
      <c r="B27" s="18" t="s">
        <v>147</v>
      </c>
      <c r="C27" s="18" t="s">
        <v>133</v>
      </c>
      <c r="D27" s="18" t="str">
        <f t="shared" si="0"/>
        <v>UniversalOneモバイル ECO 15GB SMSLTE</v>
      </c>
      <c r="E27" s="18" t="s">
        <v>322</v>
      </c>
      <c r="G27" s="18" t="s">
        <v>291</v>
      </c>
      <c r="H27" s="18" t="s">
        <v>380</v>
      </c>
      <c r="I27" s="18" t="str">
        <f t="shared" si="1"/>
        <v>5G-NSAMR51FN(nano) クレードル有 あんしん/キッティング付</v>
      </c>
      <c r="J27" s="18" t="s">
        <v>322</v>
      </c>
      <c r="L27" s="18" t="s">
        <v>139</v>
      </c>
      <c r="M27" s="18" t="s">
        <v>344</v>
      </c>
      <c r="N27" s="18" t="str">
        <f t="shared" si="4"/>
        <v>UniversalOneモバイル ECO 15GBUX302NC-R(micro)</v>
      </c>
      <c r="O27" s="18" t="s">
        <v>322</v>
      </c>
      <c r="Q27" s="49" t="s">
        <v>337</v>
      </c>
      <c r="R27" s="49" t="s">
        <v>383</v>
      </c>
      <c r="S27" s="49" t="str">
        <f>Q27&amp;R27</f>
        <v>MR05LN(nano) クレードル有標準SIM</v>
      </c>
      <c r="T27" s="49" t="s">
        <v>323</v>
      </c>
    </row>
    <row r="28" spans="2:20" x14ac:dyDescent="0.2">
      <c r="B28" s="18" t="s">
        <v>148</v>
      </c>
      <c r="C28" s="18" t="s">
        <v>133</v>
      </c>
      <c r="D28" s="18" t="str">
        <f t="shared" si="0"/>
        <v>UniversalOneモバイル ECO 30GB SMSLTE</v>
      </c>
      <c r="E28" s="18" t="s">
        <v>322</v>
      </c>
      <c r="G28" s="45" t="s">
        <v>393</v>
      </c>
      <c r="H28" s="45" t="s">
        <v>385</v>
      </c>
      <c r="I28" s="45" t="str">
        <f t="shared" ref="I28:I31" si="5">G28&amp;H28</f>
        <v>5G-NSAMR10LN(nano) クレードル有</v>
      </c>
      <c r="J28" s="45" t="s">
        <v>323</v>
      </c>
      <c r="L28" s="18" t="s">
        <v>140</v>
      </c>
      <c r="M28" s="18" t="s">
        <v>344</v>
      </c>
      <c r="N28" s="18" t="str">
        <f t="shared" si="4"/>
        <v>UniversalOneモバイル ECO 30GBUX302NC-R(micro)</v>
      </c>
      <c r="O28" s="18" t="s">
        <v>322</v>
      </c>
      <c r="Q28" s="49" t="s">
        <v>338</v>
      </c>
      <c r="R28" s="49" t="s">
        <v>383</v>
      </c>
      <c r="S28" s="49" t="str">
        <f t="shared" ref="S28:S86" si="6">Q28&amp;R28</f>
        <v>MR05LN(nano) クレードル有 あんしん付標準SIM</v>
      </c>
      <c r="T28" s="49" t="s">
        <v>323</v>
      </c>
    </row>
    <row r="29" spans="2:20" x14ac:dyDescent="0.2">
      <c r="B29" s="18" t="s">
        <v>149</v>
      </c>
      <c r="C29" s="18" t="s">
        <v>133</v>
      </c>
      <c r="D29" s="18" t="str">
        <f t="shared" si="0"/>
        <v>UniversalOneモバイル ECO 50GB SMSLTE</v>
      </c>
      <c r="E29" s="18" t="s">
        <v>322</v>
      </c>
      <c r="G29" s="45" t="s">
        <v>393</v>
      </c>
      <c r="H29" s="45" t="s">
        <v>386</v>
      </c>
      <c r="I29" s="45" t="str">
        <f t="shared" si="5"/>
        <v>5G-NSAMR10LN(nano) クレードル有 あんしん付</v>
      </c>
      <c r="J29" s="45" t="s">
        <v>323</v>
      </c>
      <c r="L29" s="18" t="s">
        <v>141</v>
      </c>
      <c r="M29" s="18" t="s">
        <v>344</v>
      </c>
      <c r="N29" s="18" t="str">
        <f t="shared" si="4"/>
        <v>UniversalOneモバイル ECO 50GBUX302NC-R(micro)</v>
      </c>
      <c r="O29" s="18" t="s">
        <v>322</v>
      </c>
      <c r="Q29" s="49" t="s">
        <v>339</v>
      </c>
      <c r="R29" s="49" t="s">
        <v>383</v>
      </c>
      <c r="S29" s="49" t="str">
        <f t="shared" si="6"/>
        <v>MR05LN(nano) クレードル有 キッティング付標準SIM</v>
      </c>
      <c r="T29" s="49" t="s">
        <v>323</v>
      </c>
    </row>
    <row r="30" spans="2:20" x14ac:dyDescent="0.2">
      <c r="B30" s="18" t="s">
        <v>150</v>
      </c>
      <c r="C30" s="18" t="s">
        <v>133</v>
      </c>
      <c r="D30" s="18" t="str">
        <f t="shared" si="0"/>
        <v>UniversalOneモバイル ECO 10MBプラス SMSLTE</v>
      </c>
      <c r="E30" s="18" t="s">
        <v>322</v>
      </c>
      <c r="G30" s="45" t="s">
        <v>393</v>
      </c>
      <c r="H30" s="45" t="s">
        <v>387</v>
      </c>
      <c r="I30" s="45" t="str">
        <f t="shared" si="5"/>
        <v>5G-NSAMR10LN(nano) クレードル有 キッティング付</v>
      </c>
      <c r="J30" s="45" t="s">
        <v>323</v>
      </c>
      <c r="L30" s="18" t="s">
        <v>142</v>
      </c>
      <c r="M30" s="18" t="s">
        <v>344</v>
      </c>
      <c r="N30" s="18" t="str">
        <f t="shared" si="4"/>
        <v>UniversalOneモバイル ECO 10MBプラスUX302NC-R(micro)</v>
      </c>
      <c r="O30" s="18" t="s">
        <v>322</v>
      </c>
      <c r="Q30" s="49" t="s">
        <v>340</v>
      </c>
      <c r="R30" s="49" t="s">
        <v>383</v>
      </c>
      <c r="S30" s="49" t="str">
        <f t="shared" si="6"/>
        <v>MR05LN(nano) クレードル有 あんしん/キッティング付標準SIM</v>
      </c>
      <c r="T30" s="49" t="s">
        <v>323</v>
      </c>
    </row>
    <row r="31" spans="2:20" x14ac:dyDescent="0.2">
      <c r="B31" s="18" t="s">
        <v>320</v>
      </c>
      <c r="C31" s="18" t="s">
        <v>133</v>
      </c>
      <c r="D31" s="18" t="str">
        <f t="shared" si="0"/>
        <v>UniversalOneモバイル ECO 30MBプラス SMSLTE</v>
      </c>
      <c r="E31" s="18" t="s">
        <v>322</v>
      </c>
      <c r="G31" s="45" t="s">
        <v>393</v>
      </c>
      <c r="H31" s="45" t="s">
        <v>388</v>
      </c>
      <c r="I31" s="45" t="str">
        <f t="shared" si="5"/>
        <v>5G-NSAMR10LN(nano) クレードル有 あんしん/キッティング付</v>
      </c>
      <c r="J31" s="45" t="s">
        <v>323</v>
      </c>
      <c r="L31" s="18" t="s">
        <v>309</v>
      </c>
      <c r="M31" s="18" t="s">
        <v>344</v>
      </c>
      <c r="N31" s="18" t="str">
        <f t="shared" si="4"/>
        <v>UniversalOneモバイル ECO 30MBプラスUX302NC-R(micro)</v>
      </c>
      <c r="O31" s="18" t="s">
        <v>322</v>
      </c>
      <c r="Q31" s="49" t="s">
        <v>344</v>
      </c>
      <c r="R31" s="49" t="s">
        <v>383</v>
      </c>
      <c r="S31" s="49" t="str">
        <f t="shared" si="6"/>
        <v>UX302NC-R(micro)標準SIM</v>
      </c>
      <c r="T31" s="49" t="s">
        <v>323</v>
      </c>
    </row>
    <row r="32" spans="2:20" x14ac:dyDescent="0.2">
      <c r="B32" s="18" t="s">
        <v>255</v>
      </c>
      <c r="C32" s="18" t="s">
        <v>133</v>
      </c>
      <c r="D32" s="18" t="str">
        <f t="shared" si="0"/>
        <v>UniversalOneモバイル Night 1GB SMSLTE</v>
      </c>
      <c r="E32" s="18" t="s">
        <v>322</v>
      </c>
      <c r="G32" s="43" t="s">
        <v>291</v>
      </c>
      <c r="H32" s="44" t="s">
        <v>351</v>
      </c>
      <c r="I32" s="44" t="str">
        <f t="shared" si="1"/>
        <v>5G-NSAAX220(SMS)(標準SIM)</v>
      </c>
      <c r="J32" s="44" t="s">
        <v>323</v>
      </c>
      <c r="L32" s="18" t="s">
        <v>310</v>
      </c>
      <c r="M32" s="18" t="s">
        <v>344</v>
      </c>
      <c r="N32" s="18" t="str">
        <f t="shared" si="4"/>
        <v>UniversalOneモバイル Night 1GBUX302NC-R(micro)</v>
      </c>
      <c r="O32" s="18" t="s">
        <v>322</v>
      </c>
      <c r="Q32" s="49" t="s">
        <v>345</v>
      </c>
      <c r="R32" s="49" t="s">
        <v>383</v>
      </c>
      <c r="S32" s="49" t="str">
        <f t="shared" si="6"/>
        <v>UX302NC-R(micro) あんしん付標準SIM</v>
      </c>
      <c r="T32" s="49" t="s">
        <v>323</v>
      </c>
    </row>
    <row r="33" spans="2:20" x14ac:dyDescent="0.2">
      <c r="B33" s="18" t="s">
        <v>257</v>
      </c>
      <c r="C33" s="18" t="s">
        <v>133</v>
      </c>
      <c r="D33" s="18" t="str">
        <f t="shared" si="0"/>
        <v>UniversalOneモバイル Night 3GB SMSLTE</v>
      </c>
      <c r="E33" s="18" t="s">
        <v>322</v>
      </c>
      <c r="G33" s="44" t="s">
        <v>291</v>
      </c>
      <c r="H33" s="44" t="s">
        <v>363</v>
      </c>
      <c r="I33" s="44" t="str">
        <f t="shared" si="1"/>
        <v>5G-NSARX220(SMS)(標準SIM)</v>
      </c>
      <c r="J33" s="44" t="s">
        <v>323</v>
      </c>
      <c r="L33" s="18" t="s">
        <v>311</v>
      </c>
      <c r="M33" s="18" t="s">
        <v>344</v>
      </c>
      <c r="N33" s="18" t="str">
        <f t="shared" si="4"/>
        <v>UniversalOneモバイル Night 3GBUX302NC-R(micro)</v>
      </c>
      <c r="O33" s="18" t="s">
        <v>322</v>
      </c>
      <c r="Q33" s="28" t="s">
        <v>350</v>
      </c>
      <c r="R33" s="28" t="s">
        <v>383</v>
      </c>
      <c r="S33" s="28" t="str">
        <f t="shared" si="6"/>
        <v>AX220(標準SIM)標準SIM</v>
      </c>
      <c r="T33" s="28" t="s">
        <v>322</v>
      </c>
    </row>
    <row r="34" spans="2:20" x14ac:dyDescent="0.2">
      <c r="B34" s="18" t="s">
        <v>259</v>
      </c>
      <c r="C34" s="18" t="s">
        <v>133</v>
      </c>
      <c r="D34" s="18" t="str">
        <f t="shared" si="0"/>
        <v>UniversalOneモバイル Night 7GB SMSLTE</v>
      </c>
      <c r="E34" s="18" t="s">
        <v>322</v>
      </c>
      <c r="G34" s="44" t="s">
        <v>291</v>
      </c>
      <c r="H34" s="44" t="s">
        <v>325</v>
      </c>
      <c r="I34" s="44" t="str">
        <f t="shared" si="1"/>
        <v>5G-NSAテレワーク用PC_NEC キッティング付き</v>
      </c>
      <c r="J34" s="44" t="s">
        <v>323</v>
      </c>
      <c r="L34" s="18" t="s">
        <v>312</v>
      </c>
      <c r="M34" s="18" t="s">
        <v>344</v>
      </c>
      <c r="N34" s="18" t="str">
        <f t="shared" si="4"/>
        <v>UniversalOneモバイル Night 7GBUX302NC-R(micro)</v>
      </c>
      <c r="O34" s="18" t="s">
        <v>322</v>
      </c>
      <c r="Q34" s="28" t="s">
        <v>351</v>
      </c>
      <c r="R34" s="28" t="s">
        <v>383</v>
      </c>
      <c r="S34" s="28" t="str">
        <f t="shared" si="6"/>
        <v>AX220(SMS)(標準SIM)標準SIM</v>
      </c>
      <c r="T34" s="28" t="s">
        <v>322</v>
      </c>
    </row>
    <row r="35" spans="2:20" x14ac:dyDescent="0.2">
      <c r="B35" s="18" t="s">
        <v>261</v>
      </c>
      <c r="C35" s="18" t="s">
        <v>133</v>
      </c>
      <c r="D35" s="18" t="str">
        <f t="shared" si="0"/>
        <v>UniversalOneモバイル Night 15GB SMSLTE</v>
      </c>
      <c r="E35" s="18" t="s">
        <v>322</v>
      </c>
      <c r="G35" s="28" t="s">
        <v>133</v>
      </c>
      <c r="H35" s="28" t="s">
        <v>337</v>
      </c>
      <c r="I35" s="28" t="str">
        <f>G35&amp;H35</f>
        <v>LTEMR05LN(nano) クレードル有</v>
      </c>
      <c r="J35" s="28" t="s">
        <v>322</v>
      </c>
      <c r="L35" s="18" t="s">
        <v>313</v>
      </c>
      <c r="M35" s="18" t="s">
        <v>344</v>
      </c>
      <c r="N35" s="18" t="str">
        <f t="shared" si="4"/>
        <v>UniversalOneモバイル Night 15GBUX302NC-R(micro)</v>
      </c>
      <c r="O35" s="18" t="s">
        <v>322</v>
      </c>
      <c r="Q35" s="49" t="s">
        <v>355</v>
      </c>
      <c r="R35" s="49" t="s">
        <v>383</v>
      </c>
      <c r="S35" s="49" t="str">
        <f t="shared" si="6"/>
        <v>MP02LN(nano) 標準SIM</v>
      </c>
      <c r="T35" s="49" t="s">
        <v>323</v>
      </c>
    </row>
    <row r="36" spans="2:20" x14ac:dyDescent="0.2">
      <c r="B36" s="18" t="s">
        <v>263</v>
      </c>
      <c r="C36" s="18" t="s">
        <v>133</v>
      </c>
      <c r="D36" s="18" t="str">
        <f t="shared" si="0"/>
        <v>UniversalOneモバイル Night 30GB SMSLTE</v>
      </c>
      <c r="E36" s="18" t="s">
        <v>322</v>
      </c>
      <c r="G36" s="28" t="s">
        <v>133</v>
      </c>
      <c r="H36" s="28" t="s">
        <v>338</v>
      </c>
      <c r="I36" s="28" t="str">
        <f>G36&amp;H36</f>
        <v>LTEMR05LN(nano) クレードル有 あんしん付</v>
      </c>
      <c r="J36" s="28" t="s">
        <v>322</v>
      </c>
      <c r="L36" s="18" t="s">
        <v>314</v>
      </c>
      <c r="M36" s="18" t="s">
        <v>344</v>
      </c>
      <c r="N36" s="18" t="str">
        <f t="shared" si="4"/>
        <v>UniversalOneモバイル Night 30GBUX302NC-R(micro)</v>
      </c>
      <c r="O36" s="18" t="s">
        <v>322</v>
      </c>
      <c r="Q36" s="49" t="s">
        <v>356</v>
      </c>
      <c r="R36" s="49" t="s">
        <v>383</v>
      </c>
      <c r="S36" s="49" t="str">
        <f t="shared" si="6"/>
        <v>MP02LN(nano) あんしん付標準SIM</v>
      </c>
      <c r="T36" s="49" t="s">
        <v>323</v>
      </c>
    </row>
    <row r="37" spans="2:20" x14ac:dyDescent="0.2">
      <c r="B37" s="18" t="s">
        <v>265</v>
      </c>
      <c r="C37" s="18" t="s">
        <v>133</v>
      </c>
      <c r="D37" s="18" t="str">
        <f t="shared" si="0"/>
        <v>UniversalOneモバイル Night 50GB SMSLTE</v>
      </c>
      <c r="E37" s="18" t="s">
        <v>322</v>
      </c>
      <c r="G37" s="28" t="s">
        <v>133</v>
      </c>
      <c r="H37" s="28" t="s">
        <v>339</v>
      </c>
      <c r="I37" s="28" t="str">
        <f>G37&amp;H37</f>
        <v>LTEMR05LN(nano) クレードル有 キッティング付</v>
      </c>
      <c r="J37" s="28" t="s">
        <v>322</v>
      </c>
      <c r="L37" s="18" t="s">
        <v>315</v>
      </c>
      <c r="M37" s="18" t="s">
        <v>344</v>
      </c>
      <c r="N37" s="18" t="str">
        <f t="shared" si="4"/>
        <v>UniversalOneモバイル Night 50GBUX302NC-R(micro)</v>
      </c>
      <c r="O37" s="18" t="s">
        <v>322</v>
      </c>
      <c r="Q37" s="49" t="s">
        <v>357</v>
      </c>
      <c r="R37" s="49" t="s">
        <v>383</v>
      </c>
      <c r="S37" s="49" t="str">
        <f t="shared" si="6"/>
        <v>MP02LN(nano) キッティング付標準SIM</v>
      </c>
      <c r="T37" s="49" t="s">
        <v>323</v>
      </c>
    </row>
    <row r="38" spans="2:20" x14ac:dyDescent="0.2">
      <c r="B38" s="18" t="s">
        <v>267</v>
      </c>
      <c r="C38" s="18" t="s">
        <v>133</v>
      </c>
      <c r="D38" s="18" t="str">
        <f t="shared" si="0"/>
        <v>UniversalOneモバイル Night 100GB SMSLTE</v>
      </c>
      <c r="E38" s="18" t="s">
        <v>322</v>
      </c>
      <c r="G38" s="28" t="s">
        <v>133</v>
      </c>
      <c r="H38" s="28" t="s">
        <v>340</v>
      </c>
      <c r="I38" s="28" t="str">
        <f>G38&amp;H38</f>
        <v>LTEMR05LN(nano) クレードル有 あんしん/キッティング付</v>
      </c>
      <c r="J38" s="28" t="s">
        <v>322</v>
      </c>
      <c r="L38" s="18" t="s">
        <v>316</v>
      </c>
      <c r="M38" s="18" t="s">
        <v>344</v>
      </c>
      <c r="N38" s="18" t="str">
        <f t="shared" si="4"/>
        <v>UniversalOneモバイル Night 100GBUX302NC-R(micro)</v>
      </c>
      <c r="O38" s="18" t="s">
        <v>322</v>
      </c>
      <c r="Q38" s="49" t="s">
        <v>358</v>
      </c>
      <c r="R38" s="49" t="s">
        <v>383</v>
      </c>
      <c r="S38" s="49" t="str">
        <f t="shared" si="6"/>
        <v>MP02LN(nano) あんしん/キッティング付標準SIM</v>
      </c>
      <c r="T38" s="49" t="s">
        <v>323</v>
      </c>
    </row>
    <row r="39" spans="2:20" x14ac:dyDescent="0.2">
      <c r="B39" s="18" t="s">
        <v>269</v>
      </c>
      <c r="C39" s="18" t="s">
        <v>133</v>
      </c>
      <c r="D39" s="18" t="str">
        <f t="shared" si="0"/>
        <v>UniversalOneモバイル Night 300GB SMSLTE</v>
      </c>
      <c r="E39" s="18" t="s">
        <v>322</v>
      </c>
      <c r="G39" s="28" t="s">
        <v>133</v>
      </c>
      <c r="H39" s="28" t="s">
        <v>355</v>
      </c>
      <c r="I39" s="28" t="str">
        <f>G39&amp;H39</f>
        <v xml:space="preserve">LTEMP02LN(nano) </v>
      </c>
      <c r="J39" s="28" t="s">
        <v>322</v>
      </c>
      <c r="L39" s="18" t="s">
        <v>317</v>
      </c>
      <c r="M39" s="18" t="s">
        <v>344</v>
      </c>
      <c r="N39" s="18" t="str">
        <f t="shared" si="4"/>
        <v>UniversalOneモバイル Night 300GBUX302NC-R(micro)</v>
      </c>
      <c r="O39" s="18" t="s">
        <v>322</v>
      </c>
      <c r="Q39" s="28" t="s">
        <v>365</v>
      </c>
      <c r="R39" s="28" t="s">
        <v>383</v>
      </c>
      <c r="S39" s="28" t="str">
        <f t="shared" si="6"/>
        <v>RX220(標準SIM)標準SIM</v>
      </c>
      <c r="T39" s="28" t="s">
        <v>322</v>
      </c>
    </row>
    <row r="40" spans="2:20" x14ac:dyDescent="0.2">
      <c r="B40" s="18" t="s">
        <v>271</v>
      </c>
      <c r="C40" s="18" t="s">
        <v>133</v>
      </c>
      <c r="D40" s="18" t="str">
        <f t="shared" si="0"/>
        <v>UniversalOneモバイル Night 500GB SMSLTE</v>
      </c>
      <c r="E40" s="18" t="s">
        <v>322</v>
      </c>
      <c r="G40" s="28" t="s">
        <v>133</v>
      </c>
      <c r="H40" s="28" t="s">
        <v>356</v>
      </c>
      <c r="I40" s="28" t="str">
        <f>G40&amp;H40</f>
        <v>LTEMP02LN(nano) あんしん付</v>
      </c>
      <c r="J40" s="28" t="s">
        <v>322</v>
      </c>
      <c r="L40" s="18" t="s">
        <v>318</v>
      </c>
      <c r="M40" s="18" t="s">
        <v>344</v>
      </c>
      <c r="N40" s="18" t="str">
        <f t="shared" si="4"/>
        <v>UniversalOneモバイル Night 500GBUX302NC-R(micro)</v>
      </c>
      <c r="O40" s="18" t="s">
        <v>322</v>
      </c>
      <c r="Q40" s="28" t="s">
        <v>363</v>
      </c>
      <c r="R40" s="28" t="s">
        <v>383</v>
      </c>
      <c r="S40" s="28" t="str">
        <f t="shared" si="6"/>
        <v>RX220(SMS)(標準SIM)標準SIM</v>
      </c>
      <c r="T40" s="28" t="s">
        <v>322</v>
      </c>
    </row>
    <row r="41" spans="2:20" x14ac:dyDescent="0.2">
      <c r="B41" s="18" t="s">
        <v>136</v>
      </c>
      <c r="C41" s="18" t="s">
        <v>291</v>
      </c>
      <c r="D41" s="18" t="str">
        <f t="shared" si="0"/>
        <v>UniversalOneモバイル ゼロ5G-NSA</v>
      </c>
      <c r="E41" s="18" t="s">
        <v>322</v>
      </c>
      <c r="G41" s="28" t="s">
        <v>133</v>
      </c>
      <c r="H41" s="28" t="s">
        <v>357</v>
      </c>
      <c r="I41" s="28" t="str">
        <f>G41&amp;H41</f>
        <v>LTEMP02LN(nano) キッティング付</v>
      </c>
      <c r="J41" s="28" t="s">
        <v>322</v>
      </c>
      <c r="L41" s="18" t="s">
        <v>136</v>
      </c>
      <c r="M41" s="18" t="s">
        <v>345</v>
      </c>
      <c r="N41" s="18" t="str">
        <f t="shared" si="4"/>
        <v>UniversalOneモバイル ゼロUX302NC-R(micro) あんしん付</v>
      </c>
      <c r="O41" s="18" t="s">
        <v>322</v>
      </c>
      <c r="Q41" s="49" t="s">
        <v>325</v>
      </c>
      <c r="R41" s="49" t="s">
        <v>383</v>
      </c>
      <c r="S41" s="49" t="str">
        <f t="shared" si="6"/>
        <v>テレワーク用PC_NEC キッティング付き標準SIM</v>
      </c>
      <c r="T41" s="49" t="s">
        <v>323</v>
      </c>
    </row>
    <row r="42" spans="2:20" x14ac:dyDescent="0.2">
      <c r="B42" s="18" t="s">
        <v>137</v>
      </c>
      <c r="C42" s="18" t="s">
        <v>291</v>
      </c>
      <c r="D42" s="18" t="str">
        <f t="shared" si="0"/>
        <v>UniversalOneモバイル ECO 500MB5G-NSA</v>
      </c>
      <c r="E42" s="18" t="s">
        <v>322</v>
      </c>
      <c r="G42" s="28" t="s">
        <v>133</v>
      </c>
      <c r="H42" s="28" t="s">
        <v>358</v>
      </c>
      <c r="I42" s="28" t="str">
        <f>G42&amp;H42</f>
        <v>LTEMP02LN(nano) あんしん/キッティング付</v>
      </c>
      <c r="J42" s="28" t="s">
        <v>322</v>
      </c>
      <c r="L42" s="18" t="s">
        <v>137</v>
      </c>
      <c r="M42" s="18" t="s">
        <v>345</v>
      </c>
      <c r="N42" s="18" t="str">
        <f t="shared" si="4"/>
        <v>UniversalOneモバイル ECO 500MBUX302NC-R(micro) あんしん付</v>
      </c>
      <c r="O42" s="18" t="s">
        <v>322</v>
      </c>
      <c r="Q42" s="49" t="s">
        <v>326</v>
      </c>
      <c r="R42" s="49" t="s">
        <v>383</v>
      </c>
      <c r="S42" s="49" t="str">
        <f t="shared" si="6"/>
        <v>テレワーク用PC_VAIO キッティング付き標準SIM</v>
      </c>
      <c r="T42" s="49" t="s">
        <v>323</v>
      </c>
    </row>
    <row r="43" spans="2:20" x14ac:dyDescent="0.2">
      <c r="B43" s="18" t="s">
        <v>307</v>
      </c>
      <c r="C43" s="18" t="s">
        <v>291</v>
      </c>
      <c r="D43" s="18" t="str">
        <f t="shared" si="0"/>
        <v>UniversalOneモバイル ECO 1GB5G-NSA</v>
      </c>
      <c r="E43" s="18" t="s">
        <v>322</v>
      </c>
      <c r="G43" s="28" t="s">
        <v>133</v>
      </c>
      <c r="H43" s="28" t="s">
        <v>326</v>
      </c>
      <c r="I43" s="28" t="str">
        <f>G43&amp;H43</f>
        <v>LTEテレワーク用PC_VAIO キッティング付き</v>
      </c>
      <c r="J43" s="28" t="s">
        <v>322</v>
      </c>
      <c r="L43" s="18" t="s">
        <v>307</v>
      </c>
      <c r="M43" s="18" t="s">
        <v>345</v>
      </c>
      <c r="N43" s="18" t="str">
        <f t="shared" si="4"/>
        <v>UniversalOneモバイル ECO 1GBUX302NC-R(micro) あんしん付</v>
      </c>
      <c r="O43" s="18" t="s">
        <v>322</v>
      </c>
      <c r="Q43" s="49" t="s">
        <v>371</v>
      </c>
      <c r="R43" s="49" t="s">
        <v>383</v>
      </c>
      <c r="S43" s="49" t="str">
        <f t="shared" si="6"/>
        <v>MR51FN(nano) クレードル有標準SIM</v>
      </c>
      <c r="T43" s="49" t="s">
        <v>323</v>
      </c>
    </row>
    <row r="44" spans="2:20" x14ac:dyDescent="0.2">
      <c r="B44" s="18" t="s">
        <v>308</v>
      </c>
      <c r="C44" s="18" t="s">
        <v>291</v>
      </c>
      <c r="D44" s="18" t="str">
        <f t="shared" si="0"/>
        <v>UniversalOneモバイル ECO 3GB5G-NSA</v>
      </c>
      <c r="E44" s="18" t="s">
        <v>322</v>
      </c>
      <c r="G44" s="49" t="s">
        <v>291</v>
      </c>
      <c r="H44" s="49" t="s">
        <v>337</v>
      </c>
      <c r="I44" s="49" t="str">
        <f>G44&amp;H44</f>
        <v>5G-NSAMR05LN(nano) クレードル有</v>
      </c>
      <c r="J44" s="49" t="s">
        <v>323</v>
      </c>
      <c r="L44" s="18" t="s">
        <v>308</v>
      </c>
      <c r="M44" s="18" t="s">
        <v>345</v>
      </c>
      <c r="N44" s="18" t="str">
        <f t="shared" si="4"/>
        <v>UniversalOneモバイル ECO 3GBUX302NC-R(micro) あんしん付</v>
      </c>
      <c r="O44" s="18" t="s">
        <v>322</v>
      </c>
      <c r="Q44" s="49" t="s">
        <v>372</v>
      </c>
      <c r="R44" s="49" t="s">
        <v>383</v>
      </c>
      <c r="S44" s="49" t="str">
        <f t="shared" si="6"/>
        <v>MR51FN(nano) クレードル有 あんしん付標準SIM</v>
      </c>
      <c r="T44" s="49" t="s">
        <v>323</v>
      </c>
    </row>
    <row r="45" spans="2:20" x14ac:dyDescent="0.2">
      <c r="B45" s="18" t="s">
        <v>138</v>
      </c>
      <c r="C45" s="18" t="s">
        <v>291</v>
      </c>
      <c r="D45" s="18" t="str">
        <f t="shared" si="0"/>
        <v>UniversalOneモバイル ECO 7GB5G-NSA</v>
      </c>
      <c r="E45" s="18" t="s">
        <v>322</v>
      </c>
      <c r="G45" s="49" t="s">
        <v>291</v>
      </c>
      <c r="H45" s="49" t="s">
        <v>338</v>
      </c>
      <c r="I45" s="49" t="str">
        <f>G45&amp;H45</f>
        <v>5G-NSAMR05LN(nano) クレードル有 あんしん付</v>
      </c>
      <c r="J45" s="49" t="s">
        <v>323</v>
      </c>
      <c r="L45" s="18" t="s">
        <v>138</v>
      </c>
      <c r="M45" s="18" t="s">
        <v>345</v>
      </c>
      <c r="N45" s="18" t="str">
        <f t="shared" si="4"/>
        <v>UniversalOneモバイル ECO 7GBUX302NC-R(micro) あんしん付</v>
      </c>
      <c r="O45" s="18" t="s">
        <v>322</v>
      </c>
      <c r="Q45" s="49" t="s">
        <v>373</v>
      </c>
      <c r="R45" s="49" t="s">
        <v>383</v>
      </c>
      <c r="S45" s="49" t="str">
        <f t="shared" si="6"/>
        <v>MR51FN(nano) クレードル有 キッティング付標準SIM</v>
      </c>
      <c r="T45" s="49" t="s">
        <v>323</v>
      </c>
    </row>
    <row r="46" spans="2:20" ht="13.8" thickBot="1" x14ac:dyDescent="0.25">
      <c r="B46" s="18" t="s">
        <v>139</v>
      </c>
      <c r="C46" s="18" t="s">
        <v>291</v>
      </c>
      <c r="D46" s="18" t="str">
        <f t="shared" si="0"/>
        <v>UniversalOneモバイル ECO 15GB5G-NSA</v>
      </c>
      <c r="E46" s="18" t="s">
        <v>322</v>
      </c>
      <c r="G46" s="49" t="s">
        <v>291</v>
      </c>
      <c r="H46" s="49" t="s">
        <v>339</v>
      </c>
      <c r="I46" s="49" t="str">
        <f>G46&amp;H46</f>
        <v>5G-NSAMR05LN(nano) クレードル有 キッティング付</v>
      </c>
      <c r="J46" s="49" t="s">
        <v>323</v>
      </c>
      <c r="L46" s="18" t="s">
        <v>139</v>
      </c>
      <c r="M46" s="18" t="s">
        <v>345</v>
      </c>
      <c r="N46" s="18" t="str">
        <f t="shared" si="4"/>
        <v>UniversalOneモバイル ECO 15GBUX302NC-R(micro) あんしん付</v>
      </c>
      <c r="O46" s="18" t="s">
        <v>322</v>
      </c>
      <c r="Q46" s="50" t="s">
        <v>374</v>
      </c>
      <c r="R46" s="50" t="s">
        <v>383</v>
      </c>
      <c r="S46" s="50" t="str">
        <f t="shared" si="6"/>
        <v>MR51FN(nano) クレードル有 あんしん/キッティング付標準SIM</v>
      </c>
      <c r="T46" s="50" t="s">
        <v>323</v>
      </c>
    </row>
    <row r="47" spans="2:20" x14ac:dyDescent="0.2">
      <c r="B47" s="18" t="s">
        <v>140</v>
      </c>
      <c r="C47" s="18" t="s">
        <v>291</v>
      </c>
      <c r="D47" s="18" t="str">
        <f t="shared" si="0"/>
        <v>UniversalOneモバイル ECO 30GB5G-NSA</v>
      </c>
      <c r="E47" s="18" t="s">
        <v>322</v>
      </c>
      <c r="G47" s="49" t="s">
        <v>291</v>
      </c>
      <c r="H47" s="49" t="s">
        <v>340</v>
      </c>
      <c r="I47" s="49" t="str">
        <f>G47&amp;H47</f>
        <v>5G-NSAMR05LN(nano) クレードル有 あんしん/キッティング付</v>
      </c>
      <c r="J47" s="49" t="s">
        <v>323</v>
      </c>
      <c r="L47" s="18" t="s">
        <v>140</v>
      </c>
      <c r="M47" s="18" t="s">
        <v>345</v>
      </c>
      <c r="N47" s="18" t="str">
        <f t="shared" si="4"/>
        <v>UniversalOneモバイル ECO 30GBUX302NC-R(micro) あんしん付</v>
      </c>
      <c r="O47" s="18" t="s">
        <v>322</v>
      </c>
      <c r="Q47" s="51" t="s">
        <v>337</v>
      </c>
      <c r="R47" s="51" t="s">
        <v>77</v>
      </c>
      <c r="S47" s="52" t="str">
        <f t="shared" si="6"/>
        <v>MR05LN(nano) クレードル有microSIM</v>
      </c>
      <c r="T47" s="51" t="s">
        <v>323</v>
      </c>
    </row>
    <row r="48" spans="2:20" x14ac:dyDescent="0.2">
      <c r="B48" s="18" t="s">
        <v>141</v>
      </c>
      <c r="C48" s="18" t="s">
        <v>291</v>
      </c>
      <c r="D48" s="18" t="str">
        <f t="shared" si="0"/>
        <v>UniversalOneモバイル ECO 50GB5G-NSA</v>
      </c>
      <c r="E48" s="18" t="s">
        <v>322</v>
      </c>
      <c r="G48" s="49" t="s">
        <v>291</v>
      </c>
      <c r="H48" s="49" t="s">
        <v>355</v>
      </c>
      <c r="I48" s="49" t="str">
        <f>G48&amp;H48</f>
        <v xml:space="preserve">5G-NSAMP02LN(nano) </v>
      </c>
      <c r="J48" s="49" t="s">
        <v>323</v>
      </c>
      <c r="L48" s="18" t="s">
        <v>141</v>
      </c>
      <c r="M48" s="18" t="s">
        <v>345</v>
      </c>
      <c r="N48" s="18" t="str">
        <f t="shared" si="4"/>
        <v>UniversalOneモバイル ECO 50GBUX302NC-R(micro) あんしん付</v>
      </c>
      <c r="O48" s="18" t="s">
        <v>322</v>
      </c>
      <c r="Q48" s="49" t="s">
        <v>338</v>
      </c>
      <c r="R48" s="49" t="s">
        <v>77</v>
      </c>
      <c r="S48" s="53" t="str">
        <f t="shared" si="6"/>
        <v>MR05LN(nano) クレードル有 あんしん付microSIM</v>
      </c>
      <c r="T48" s="49" t="s">
        <v>323</v>
      </c>
    </row>
    <row r="49" spans="2:20" x14ac:dyDescent="0.2">
      <c r="B49" s="18" t="s">
        <v>142</v>
      </c>
      <c r="C49" s="18" t="s">
        <v>291</v>
      </c>
      <c r="D49" s="18" t="str">
        <f t="shared" si="0"/>
        <v>UniversalOneモバイル ECO 10MBプラス5G-NSA</v>
      </c>
      <c r="E49" s="18" t="s">
        <v>322</v>
      </c>
      <c r="G49" s="49" t="s">
        <v>291</v>
      </c>
      <c r="H49" s="49" t="s">
        <v>356</v>
      </c>
      <c r="I49" s="49" t="str">
        <f>G49&amp;H49</f>
        <v>5G-NSAMP02LN(nano) あんしん付</v>
      </c>
      <c r="J49" s="49" t="s">
        <v>323</v>
      </c>
      <c r="L49" s="18" t="s">
        <v>142</v>
      </c>
      <c r="M49" s="18" t="s">
        <v>345</v>
      </c>
      <c r="N49" s="18" t="str">
        <f t="shared" si="4"/>
        <v>UniversalOneモバイル ECO 10MBプラスUX302NC-R(micro) あんしん付</v>
      </c>
      <c r="O49" s="18" t="s">
        <v>322</v>
      </c>
      <c r="Q49" s="49" t="s">
        <v>339</v>
      </c>
      <c r="R49" s="49" t="s">
        <v>77</v>
      </c>
      <c r="S49" s="53" t="str">
        <f t="shared" si="6"/>
        <v>MR05LN(nano) クレードル有 キッティング付microSIM</v>
      </c>
      <c r="T49" s="49" t="s">
        <v>323</v>
      </c>
    </row>
    <row r="50" spans="2:20" x14ac:dyDescent="0.2">
      <c r="B50" s="18" t="s">
        <v>309</v>
      </c>
      <c r="C50" s="18" t="s">
        <v>291</v>
      </c>
      <c r="D50" s="18" t="str">
        <f t="shared" si="0"/>
        <v>UniversalOneモバイル ECO 30MBプラス5G-NSA</v>
      </c>
      <c r="E50" s="18" t="s">
        <v>322</v>
      </c>
      <c r="G50" s="49" t="s">
        <v>291</v>
      </c>
      <c r="H50" s="49" t="s">
        <v>357</v>
      </c>
      <c r="I50" s="49" t="str">
        <f>G50&amp;H50</f>
        <v>5G-NSAMP02LN(nano) キッティング付</v>
      </c>
      <c r="J50" s="49" t="s">
        <v>323</v>
      </c>
      <c r="L50" s="18" t="s">
        <v>309</v>
      </c>
      <c r="M50" s="18" t="s">
        <v>345</v>
      </c>
      <c r="N50" s="18" t="str">
        <f t="shared" si="4"/>
        <v>UniversalOneモバイル ECO 30MBプラスUX302NC-R(micro) あんしん付</v>
      </c>
      <c r="O50" s="18" t="s">
        <v>322</v>
      </c>
      <c r="Q50" s="49" t="s">
        <v>340</v>
      </c>
      <c r="R50" s="49" t="s">
        <v>77</v>
      </c>
      <c r="S50" s="53" t="str">
        <f t="shared" si="6"/>
        <v>MR05LN(nano) クレードル有 あんしん/キッティング付microSIM</v>
      </c>
      <c r="T50" s="49" t="s">
        <v>323</v>
      </c>
    </row>
    <row r="51" spans="2:20" x14ac:dyDescent="0.2">
      <c r="B51" s="18" t="s">
        <v>310</v>
      </c>
      <c r="C51" s="18" t="s">
        <v>291</v>
      </c>
      <c r="D51" s="18" t="str">
        <f t="shared" si="0"/>
        <v>UniversalOneモバイル Night 1GB5G-NSA</v>
      </c>
      <c r="E51" s="18" t="s">
        <v>322</v>
      </c>
      <c r="G51" s="49" t="s">
        <v>291</v>
      </c>
      <c r="H51" s="49" t="s">
        <v>358</v>
      </c>
      <c r="I51" s="49" t="str">
        <f>G51&amp;H51</f>
        <v>5G-NSAMP02LN(nano) あんしん/キッティング付</v>
      </c>
      <c r="J51" s="49" t="s">
        <v>323</v>
      </c>
      <c r="L51" s="18" t="s">
        <v>310</v>
      </c>
      <c r="M51" s="18" t="s">
        <v>345</v>
      </c>
      <c r="N51" s="18" t="str">
        <f t="shared" si="4"/>
        <v>UniversalOneモバイル Night 1GBUX302NC-R(micro) あんしん付</v>
      </c>
      <c r="O51" s="18" t="s">
        <v>322</v>
      </c>
      <c r="Q51" s="28" t="s">
        <v>344</v>
      </c>
      <c r="R51" s="28" t="s">
        <v>77</v>
      </c>
      <c r="S51" s="54" t="str">
        <f t="shared" si="6"/>
        <v>UX302NC-R(micro)microSIM</v>
      </c>
      <c r="T51" s="28" t="s">
        <v>322</v>
      </c>
    </row>
    <row r="52" spans="2:20" x14ac:dyDescent="0.2">
      <c r="B52" s="18" t="s">
        <v>311</v>
      </c>
      <c r="C52" s="18" t="s">
        <v>291</v>
      </c>
      <c r="D52" s="18" t="str">
        <f t="shared" si="0"/>
        <v>UniversalOneモバイル Night 3GB5G-NSA</v>
      </c>
      <c r="E52" s="18" t="s">
        <v>322</v>
      </c>
      <c r="G52" s="53" t="s">
        <v>291</v>
      </c>
      <c r="H52" s="53" t="s">
        <v>326</v>
      </c>
      <c r="I52" s="53" t="str">
        <f t="shared" si="1"/>
        <v>5G-NSAテレワーク用PC_VAIO キッティング付き</v>
      </c>
      <c r="J52" s="53" t="s">
        <v>323</v>
      </c>
      <c r="L52" s="18" t="s">
        <v>311</v>
      </c>
      <c r="M52" s="18" t="s">
        <v>345</v>
      </c>
      <c r="N52" s="18" t="str">
        <f t="shared" si="4"/>
        <v>UniversalOneモバイル Night 3GBUX302NC-R(micro) あんしん付</v>
      </c>
      <c r="O52" s="18" t="s">
        <v>322</v>
      </c>
      <c r="Q52" s="28" t="s">
        <v>345</v>
      </c>
      <c r="R52" s="28" t="s">
        <v>77</v>
      </c>
      <c r="S52" s="54" t="str">
        <f t="shared" si="6"/>
        <v>UX302NC-R(micro) あんしん付microSIM</v>
      </c>
      <c r="T52" s="28" t="s">
        <v>322</v>
      </c>
    </row>
    <row r="53" spans="2:20" x14ac:dyDescent="0.2">
      <c r="B53" s="18" t="s">
        <v>312</v>
      </c>
      <c r="C53" s="18" t="s">
        <v>291</v>
      </c>
      <c r="D53" s="18" t="str">
        <f t="shared" si="0"/>
        <v>UniversalOneモバイル Night 7GB5G-NSA</v>
      </c>
      <c r="E53" s="18" t="s">
        <v>322</v>
      </c>
      <c r="L53" s="18" t="s">
        <v>312</v>
      </c>
      <c r="M53" s="18" t="s">
        <v>345</v>
      </c>
      <c r="N53" s="18" t="str">
        <f t="shared" si="4"/>
        <v>UniversalOneモバイル Night 7GBUX302NC-R(micro) あんしん付</v>
      </c>
      <c r="O53" s="18" t="s">
        <v>322</v>
      </c>
      <c r="Q53" s="49" t="s">
        <v>350</v>
      </c>
      <c r="R53" s="49" t="s">
        <v>77</v>
      </c>
      <c r="S53" s="53" t="str">
        <f t="shared" si="6"/>
        <v>AX220(標準SIM)microSIM</v>
      </c>
      <c r="T53" s="49" t="s">
        <v>323</v>
      </c>
    </row>
    <row r="54" spans="2:20" x14ac:dyDescent="0.2">
      <c r="B54" s="18" t="s">
        <v>313</v>
      </c>
      <c r="C54" s="18" t="s">
        <v>291</v>
      </c>
      <c r="D54" s="18" t="str">
        <f t="shared" si="0"/>
        <v>UniversalOneモバイル Night 15GB5G-NSA</v>
      </c>
      <c r="E54" s="18" t="s">
        <v>322</v>
      </c>
      <c r="L54" s="18" t="s">
        <v>313</v>
      </c>
      <c r="M54" s="18" t="s">
        <v>345</v>
      </c>
      <c r="N54" s="18" t="str">
        <f t="shared" si="4"/>
        <v>UniversalOneモバイル Night 15GBUX302NC-R(micro) あんしん付</v>
      </c>
      <c r="O54" s="18" t="s">
        <v>322</v>
      </c>
      <c r="Q54" s="49" t="s">
        <v>351</v>
      </c>
      <c r="R54" s="49" t="s">
        <v>77</v>
      </c>
      <c r="S54" s="53" t="str">
        <f t="shared" si="6"/>
        <v>AX220(SMS)(標準SIM)microSIM</v>
      </c>
      <c r="T54" s="49" t="s">
        <v>323</v>
      </c>
    </row>
    <row r="55" spans="2:20" x14ac:dyDescent="0.2">
      <c r="B55" s="18" t="s">
        <v>314</v>
      </c>
      <c r="C55" s="18" t="s">
        <v>291</v>
      </c>
      <c r="D55" s="18" t="str">
        <f t="shared" si="0"/>
        <v>UniversalOneモバイル Night 30GB5G-NSA</v>
      </c>
      <c r="E55" s="18" t="s">
        <v>322</v>
      </c>
      <c r="L55" s="18" t="s">
        <v>314</v>
      </c>
      <c r="M55" s="18" t="s">
        <v>345</v>
      </c>
      <c r="N55" s="18" t="str">
        <f t="shared" si="4"/>
        <v>UniversalOneモバイル Night 30GBUX302NC-R(micro) あんしん付</v>
      </c>
      <c r="O55" s="18" t="s">
        <v>322</v>
      </c>
      <c r="Q55" s="49" t="s">
        <v>355</v>
      </c>
      <c r="R55" s="49" t="s">
        <v>77</v>
      </c>
      <c r="S55" s="53" t="str">
        <f t="shared" si="6"/>
        <v>MP02LN(nano) microSIM</v>
      </c>
      <c r="T55" s="49" t="s">
        <v>323</v>
      </c>
    </row>
    <row r="56" spans="2:20" x14ac:dyDescent="0.2">
      <c r="B56" s="18" t="s">
        <v>315</v>
      </c>
      <c r="C56" s="18" t="s">
        <v>291</v>
      </c>
      <c r="D56" s="18" t="str">
        <f t="shared" si="0"/>
        <v>UniversalOneモバイル Night 50GB5G-NSA</v>
      </c>
      <c r="E56" s="18" t="s">
        <v>322</v>
      </c>
      <c r="L56" s="18" t="s">
        <v>315</v>
      </c>
      <c r="M56" s="18" t="s">
        <v>345</v>
      </c>
      <c r="N56" s="18" t="str">
        <f t="shared" si="4"/>
        <v>UniversalOneモバイル Night 50GBUX302NC-R(micro) あんしん付</v>
      </c>
      <c r="O56" s="18" t="s">
        <v>322</v>
      </c>
      <c r="Q56" s="49" t="s">
        <v>356</v>
      </c>
      <c r="R56" s="49" t="s">
        <v>77</v>
      </c>
      <c r="S56" s="53" t="str">
        <f t="shared" si="6"/>
        <v>MP02LN(nano) あんしん付microSIM</v>
      </c>
      <c r="T56" s="49" t="s">
        <v>323</v>
      </c>
    </row>
    <row r="57" spans="2:20" x14ac:dyDescent="0.2">
      <c r="B57" s="18" t="s">
        <v>316</v>
      </c>
      <c r="C57" s="18" t="s">
        <v>291</v>
      </c>
      <c r="D57" s="18" t="str">
        <f t="shared" si="0"/>
        <v>UniversalOneモバイル Night 100GB5G-NSA</v>
      </c>
      <c r="E57" s="18" t="s">
        <v>322</v>
      </c>
      <c r="L57" s="18" t="s">
        <v>316</v>
      </c>
      <c r="M57" s="18" t="s">
        <v>345</v>
      </c>
      <c r="N57" s="18" t="str">
        <f t="shared" si="4"/>
        <v>UniversalOneモバイル Night 100GBUX302NC-R(micro) あんしん付</v>
      </c>
      <c r="O57" s="18" t="s">
        <v>322</v>
      </c>
      <c r="Q57" s="49" t="s">
        <v>357</v>
      </c>
      <c r="R57" s="49" t="s">
        <v>77</v>
      </c>
      <c r="S57" s="53" t="str">
        <f t="shared" si="6"/>
        <v>MP02LN(nano) キッティング付microSIM</v>
      </c>
      <c r="T57" s="49" t="s">
        <v>323</v>
      </c>
    </row>
    <row r="58" spans="2:20" x14ac:dyDescent="0.2">
      <c r="B58" s="18" t="s">
        <v>317</v>
      </c>
      <c r="C58" s="18" t="s">
        <v>291</v>
      </c>
      <c r="D58" s="18" t="str">
        <f t="shared" si="0"/>
        <v>UniversalOneモバイル Night 300GB5G-NSA</v>
      </c>
      <c r="E58" s="18" t="s">
        <v>322</v>
      </c>
      <c r="L58" s="18" t="s">
        <v>317</v>
      </c>
      <c r="M58" s="18" t="s">
        <v>345</v>
      </c>
      <c r="N58" s="18" t="str">
        <f t="shared" si="4"/>
        <v>UniversalOneモバイル Night 300GBUX302NC-R(micro) あんしん付</v>
      </c>
      <c r="O58" s="18" t="s">
        <v>322</v>
      </c>
      <c r="Q58" s="49" t="s">
        <v>358</v>
      </c>
      <c r="R58" s="49" t="s">
        <v>77</v>
      </c>
      <c r="S58" s="53" t="str">
        <f t="shared" si="6"/>
        <v>MP02LN(nano) あんしん/キッティング付microSIM</v>
      </c>
      <c r="T58" s="49" t="s">
        <v>323</v>
      </c>
    </row>
    <row r="59" spans="2:20" x14ac:dyDescent="0.2">
      <c r="B59" s="18" t="s">
        <v>318</v>
      </c>
      <c r="C59" s="18" t="s">
        <v>291</v>
      </c>
      <c r="D59" s="18" t="str">
        <f t="shared" si="0"/>
        <v>UniversalOneモバイル Night 500GB5G-NSA</v>
      </c>
      <c r="E59" s="18" t="s">
        <v>322</v>
      </c>
      <c r="L59" s="18" t="s">
        <v>318</v>
      </c>
      <c r="M59" s="18" t="s">
        <v>345</v>
      </c>
      <c r="N59" s="18" t="str">
        <f t="shared" si="4"/>
        <v>UniversalOneモバイル Night 500GBUX302NC-R(micro) あんしん付</v>
      </c>
      <c r="O59" s="18" t="s">
        <v>322</v>
      </c>
      <c r="Q59" s="49" t="s">
        <v>365</v>
      </c>
      <c r="R59" s="49" t="s">
        <v>77</v>
      </c>
      <c r="S59" s="53" t="str">
        <f t="shared" si="6"/>
        <v>RX220(標準SIM)microSIM</v>
      </c>
      <c r="T59" s="49" t="s">
        <v>323</v>
      </c>
    </row>
    <row r="60" spans="2:20" x14ac:dyDescent="0.2">
      <c r="B60" s="43" t="s">
        <v>143</v>
      </c>
      <c r="C60" s="43" t="s">
        <v>291</v>
      </c>
      <c r="D60" s="43" t="str">
        <f t="shared" si="0"/>
        <v>UniversalOneモバイル ゼロ SMS5G-NSA</v>
      </c>
      <c r="E60" s="43" t="s">
        <v>323</v>
      </c>
      <c r="L60" s="18" t="s">
        <v>136</v>
      </c>
      <c r="M60" s="18" t="s">
        <v>350</v>
      </c>
      <c r="N60" s="18" t="str">
        <f t="shared" si="4"/>
        <v>UniversalOneモバイル ゼロAX220(標準SIM)</v>
      </c>
      <c r="O60" s="18" t="s">
        <v>322</v>
      </c>
      <c r="Q60" s="49" t="s">
        <v>363</v>
      </c>
      <c r="R60" s="49" t="s">
        <v>77</v>
      </c>
      <c r="S60" s="53" t="str">
        <f t="shared" si="6"/>
        <v>RX220(SMS)(標準SIM)microSIM</v>
      </c>
      <c r="T60" s="49" t="s">
        <v>323</v>
      </c>
    </row>
    <row r="61" spans="2:20" x14ac:dyDescent="0.2">
      <c r="B61" s="43" t="s">
        <v>144</v>
      </c>
      <c r="C61" s="43" t="s">
        <v>291</v>
      </c>
      <c r="D61" s="43" t="str">
        <f t="shared" si="0"/>
        <v>UniversalOneモバイル ECO 500MB SMS5G-NSA</v>
      </c>
      <c r="E61" s="43" t="s">
        <v>323</v>
      </c>
      <c r="L61" s="18" t="s">
        <v>137</v>
      </c>
      <c r="M61" s="18" t="s">
        <v>350</v>
      </c>
      <c r="N61" s="18" t="str">
        <f t="shared" si="4"/>
        <v>UniversalOneモバイル ECO 500MBAX220(標準SIM)</v>
      </c>
      <c r="O61" s="18" t="s">
        <v>322</v>
      </c>
      <c r="Q61" s="49" t="s">
        <v>325</v>
      </c>
      <c r="R61" s="49" t="s">
        <v>77</v>
      </c>
      <c r="S61" s="53" t="str">
        <f t="shared" si="6"/>
        <v>テレワーク用PC_NEC キッティング付きmicroSIM</v>
      </c>
      <c r="T61" s="49" t="s">
        <v>323</v>
      </c>
    </row>
    <row r="62" spans="2:20" x14ac:dyDescent="0.2">
      <c r="B62" s="43" t="s">
        <v>319</v>
      </c>
      <c r="C62" s="43" t="s">
        <v>291</v>
      </c>
      <c r="D62" s="43" t="str">
        <f t="shared" si="0"/>
        <v>UniversalOneモバイル ECO 1GB SMS5G-NSA</v>
      </c>
      <c r="E62" s="43" t="s">
        <v>323</v>
      </c>
      <c r="L62" s="18" t="s">
        <v>307</v>
      </c>
      <c r="M62" s="18" t="s">
        <v>350</v>
      </c>
      <c r="N62" s="18" t="str">
        <f t="shared" si="4"/>
        <v>UniversalOneモバイル ECO 1GBAX220(標準SIM)</v>
      </c>
      <c r="O62" s="18" t="s">
        <v>322</v>
      </c>
      <c r="Q62" s="28" t="s">
        <v>326</v>
      </c>
      <c r="R62" s="28" t="s">
        <v>77</v>
      </c>
      <c r="S62" s="54" t="str">
        <f t="shared" si="6"/>
        <v>テレワーク用PC_VAIO キッティング付きmicroSIM</v>
      </c>
      <c r="T62" s="28" t="s">
        <v>322</v>
      </c>
    </row>
    <row r="63" spans="2:20" x14ac:dyDescent="0.2">
      <c r="B63" s="43" t="s">
        <v>145</v>
      </c>
      <c r="C63" s="43" t="s">
        <v>291</v>
      </c>
      <c r="D63" s="43" t="str">
        <f t="shared" si="0"/>
        <v>UniversalOneモバイル ECO 3GB SMS5G-NSA</v>
      </c>
      <c r="E63" s="43" t="s">
        <v>323</v>
      </c>
      <c r="L63" s="18" t="s">
        <v>308</v>
      </c>
      <c r="M63" s="18" t="s">
        <v>350</v>
      </c>
      <c r="N63" s="18" t="str">
        <f t="shared" si="4"/>
        <v>UniversalOneモバイル ECO 3GBAX220(標準SIM)</v>
      </c>
      <c r="O63" s="18" t="s">
        <v>322</v>
      </c>
      <c r="Q63" s="49" t="s">
        <v>371</v>
      </c>
      <c r="R63" s="49" t="s">
        <v>77</v>
      </c>
      <c r="S63" s="53" t="str">
        <f t="shared" si="6"/>
        <v>MR51FN(nano) クレードル有microSIM</v>
      </c>
      <c r="T63" s="49" t="s">
        <v>323</v>
      </c>
    </row>
    <row r="64" spans="2:20" x14ac:dyDescent="0.2">
      <c r="B64" s="43" t="s">
        <v>146</v>
      </c>
      <c r="C64" s="43" t="s">
        <v>291</v>
      </c>
      <c r="D64" s="43" t="str">
        <f t="shared" si="0"/>
        <v>UniversalOneモバイル ECO 7GB SMS5G-NSA</v>
      </c>
      <c r="E64" s="43" t="s">
        <v>323</v>
      </c>
      <c r="L64" s="18" t="s">
        <v>138</v>
      </c>
      <c r="M64" s="18" t="s">
        <v>350</v>
      </c>
      <c r="N64" s="18" t="str">
        <f t="shared" si="4"/>
        <v>UniversalOneモバイル ECO 7GBAX220(標準SIM)</v>
      </c>
      <c r="O64" s="18" t="s">
        <v>322</v>
      </c>
      <c r="Q64" s="49" t="s">
        <v>372</v>
      </c>
      <c r="R64" s="49" t="s">
        <v>77</v>
      </c>
      <c r="S64" s="53" t="str">
        <f t="shared" si="6"/>
        <v>MR51FN(nano) クレードル有 あんしん付microSIM</v>
      </c>
      <c r="T64" s="49" t="s">
        <v>323</v>
      </c>
    </row>
    <row r="65" spans="2:20" x14ac:dyDescent="0.2">
      <c r="B65" s="43" t="s">
        <v>147</v>
      </c>
      <c r="C65" s="43" t="s">
        <v>291</v>
      </c>
      <c r="D65" s="43" t="str">
        <f t="shared" si="0"/>
        <v>UniversalOneモバイル ECO 15GB SMS5G-NSA</v>
      </c>
      <c r="E65" s="43" t="s">
        <v>323</v>
      </c>
      <c r="L65" s="18" t="s">
        <v>139</v>
      </c>
      <c r="M65" s="18" t="s">
        <v>350</v>
      </c>
      <c r="N65" s="18" t="str">
        <f t="shared" si="4"/>
        <v>UniversalOneモバイル ECO 15GBAX220(標準SIM)</v>
      </c>
      <c r="O65" s="18" t="s">
        <v>322</v>
      </c>
      <c r="Q65" s="49" t="s">
        <v>373</v>
      </c>
      <c r="R65" s="49" t="s">
        <v>77</v>
      </c>
      <c r="S65" s="53" t="str">
        <f t="shared" si="6"/>
        <v>MR51FN(nano) クレードル有 キッティング付microSIM</v>
      </c>
      <c r="T65" s="49" t="s">
        <v>323</v>
      </c>
    </row>
    <row r="66" spans="2:20" ht="13.8" thickBot="1" x14ac:dyDescent="0.25">
      <c r="B66" s="43" t="s">
        <v>148</v>
      </c>
      <c r="C66" s="43" t="s">
        <v>291</v>
      </c>
      <c r="D66" s="43" t="str">
        <f t="shared" si="0"/>
        <v>UniversalOneモバイル ECO 30GB SMS5G-NSA</v>
      </c>
      <c r="E66" s="43" t="s">
        <v>323</v>
      </c>
      <c r="L66" s="18" t="s">
        <v>140</v>
      </c>
      <c r="M66" s="18" t="s">
        <v>350</v>
      </c>
      <c r="N66" s="18" t="str">
        <f t="shared" si="4"/>
        <v>UniversalOneモバイル ECO 30GBAX220(標準SIM)</v>
      </c>
      <c r="O66" s="18" t="s">
        <v>322</v>
      </c>
      <c r="Q66" s="55" t="s">
        <v>374</v>
      </c>
      <c r="R66" s="55" t="s">
        <v>77</v>
      </c>
      <c r="S66" s="56" t="str">
        <f t="shared" si="6"/>
        <v>MR51FN(nano) クレードル有 あんしん/キッティング付microSIM</v>
      </c>
      <c r="T66" s="55" t="s">
        <v>323</v>
      </c>
    </row>
    <row r="67" spans="2:20" x14ac:dyDescent="0.2">
      <c r="B67" s="43" t="s">
        <v>149</v>
      </c>
      <c r="C67" s="43" t="s">
        <v>291</v>
      </c>
      <c r="D67" s="43" t="str">
        <f t="shared" si="0"/>
        <v>UniversalOneモバイル ECO 50GB SMS5G-NSA</v>
      </c>
      <c r="E67" s="43" t="s">
        <v>323</v>
      </c>
      <c r="L67" s="18" t="s">
        <v>141</v>
      </c>
      <c r="M67" s="18" t="s">
        <v>350</v>
      </c>
      <c r="N67" s="18" t="str">
        <f t="shared" ref="N67:N78" si="7">L67&amp;M67</f>
        <v>UniversalOneモバイル ECO 50GBAX220(標準SIM)</v>
      </c>
      <c r="O67" s="18" t="s">
        <v>322</v>
      </c>
      <c r="Q67" s="57" t="s">
        <v>337</v>
      </c>
      <c r="R67" s="57" t="s">
        <v>21</v>
      </c>
      <c r="S67" s="58" t="str">
        <f t="shared" si="6"/>
        <v>MR05LN(nano) クレードル有nanoSIM</v>
      </c>
      <c r="T67" s="57" t="s">
        <v>321</v>
      </c>
    </row>
    <row r="68" spans="2:20" x14ac:dyDescent="0.2">
      <c r="B68" s="43" t="s">
        <v>150</v>
      </c>
      <c r="C68" s="43" t="s">
        <v>291</v>
      </c>
      <c r="D68" s="43" t="str">
        <f t="shared" ref="D68:D78" si="8">B68&amp;C68</f>
        <v>UniversalOneモバイル ECO 10MBプラス SMS5G-NSA</v>
      </c>
      <c r="E68" s="43" t="s">
        <v>323</v>
      </c>
      <c r="L68" s="18" t="s">
        <v>142</v>
      </c>
      <c r="M68" s="18" t="s">
        <v>350</v>
      </c>
      <c r="N68" s="18" t="str">
        <f t="shared" si="7"/>
        <v>UniversalOneモバイル ECO 10MBプラスAX220(標準SIM)</v>
      </c>
      <c r="O68" s="18" t="s">
        <v>322</v>
      </c>
      <c r="Q68" s="28" t="s">
        <v>338</v>
      </c>
      <c r="R68" s="28" t="s">
        <v>21</v>
      </c>
      <c r="S68" s="54" t="str">
        <f t="shared" si="6"/>
        <v>MR05LN(nano) クレードル有 あんしん付nanoSIM</v>
      </c>
      <c r="T68" s="28" t="s">
        <v>322</v>
      </c>
    </row>
    <row r="69" spans="2:20" x14ac:dyDescent="0.2">
      <c r="B69" s="43" t="s">
        <v>320</v>
      </c>
      <c r="C69" s="43" t="s">
        <v>291</v>
      </c>
      <c r="D69" s="43" t="str">
        <f t="shared" si="8"/>
        <v>UniversalOneモバイル ECO 30MBプラス SMS5G-NSA</v>
      </c>
      <c r="E69" s="43" t="s">
        <v>323</v>
      </c>
      <c r="L69" s="18" t="s">
        <v>309</v>
      </c>
      <c r="M69" s="18" t="s">
        <v>350</v>
      </c>
      <c r="N69" s="18" t="str">
        <f t="shared" si="7"/>
        <v>UniversalOneモバイル ECO 30MBプラスAX220(標準SIM)</v>
      </c>
      <c r="O69" s="18" t="s">
        <v>322</v>
      </c>
      <c r="Q69" s="28" t="s">
        <v>339</v>
      </c>
      <c r="R69" s="28" t="s">
        <v>21</v>
      </c>
      <c r="S69" s="54" t="str">
        <f t="shared" si="6"/>
        <v>MR05LN(nano) クレードル有 キッティング付nanoSIM</v>
      </c>
      <c r="T69" s="28" t="s">
        <v>322</v>
      </c>
    </row>
    <row r="70" spans="2:20" x14ac:dyDescent="0.2">
      <c r="B70" s="43" t="s">
        <v>255</v>
      </c>
      <c r="C70" s="43" t="s">
        <v>291</v>
      </c>
      <c r="D70" s="43" t="str">
        <f t="shared" si="8"/>
        <v>UniversalOneモバイル Night 1GB SMS5G-NSA</v>
      </c>
      <c r="E70" s="43" t="s">
        <v>323</v>
      </c>
      <c r="L70" s="18" t="s">
        <v>310</v>
      </c>
      <c r="M70" s="18" t="s">
        <v>350</v>
      </c>
      <c r="N70" s="18" t="str">
        <f t="shared" si="7"/>
        <v>UniversalOneモバイル Night 1GBAX220(標準SIM)</v>
      </c>
      <c r="O70" s="18" t="s">
        <v>322</v>
      </c>
      <c r="Q70" s="28" t="s">
        <v>340</v>
      </c>
      <c r="R70" s="28" t="s">
        <v>21</v>
      </c>
      <c r="S70" s="54" t="str">
        <f t="shared" si="6"/>
        <v>MR05LN(nano) クレードル有 あんしん/キッティング付nanoSIM</v>
      </c>
      <c r="T70" s="28" t="s">
        <v>322</v>
      </c>
    </row>
    <row r="71" spans="2:20" x14ac:dyDescent="0.2">
      <c r="B71" s="43" t="s">
        <v>257</v>
      </c>
      <c r="C71" s="43" t="s">
        <v>291</v>
      </c>
      <c r="D71" s="43" t="str">
        <f t="shared" si="8"/>
        <v>UniversalOneモバイル Night 3GB SMS5G-NSA</v>
      </c>
      <c r="E71" s="43" t="s">
        <v>323</v>
      </c>
      <c r="L71" s="18" t="s">
        <v>311</v>
      </c>
      <c r="M71" s="18" t="s">
        <v>350</v>
      </c>
      <c r="N71" s="18" t="str">
        <f t="shared" si="7"/>
        <v>UniversalOneモバイル Night 3GBAX220(標準SIM)</v>
      </c>
      <c r="O71" s="18" t="s">
        <v>322</v>
      </c>
      <c r="Q71" s="49" t="s">
        <v>344</v>
      </c>
      <c r="R71" s="53" t="s">
        <v>21</v>
      </c>
      <c r="S71" s="53" t="str">
        <f t="shared" si="6"/>
        <v>UX302NC-R(micro)nanoSIM</v>
      </c>
      <c r="T71" s="49" t="s">
        <v>323</v>
      </c>
    </row>
    <row r="72" spans="2:20" x14ac:dyDescent="0.2">
      <c r="B72" s="43" t="s">
        <v>259</v>
      </c>
      <c r="C72" s="43" t="s">
        <v>291</v>
      </c>
      <c r="D72" s="43" t="str">
        <f t="shared" si="8"/>
        <v>UniversalOneモバイル Night 7GB SMS5G-NSA</v>
      </c>
      <c r="E72" s="43" t="s">
        <v>323</v>
      </c>
      <c r="L72" s="18" t="s">
        <v>312</v>
      </c>
      <c r="M72" s="18" t="s">
        <v>350</v>
      </c>
      <c r="N72" s="18" t="str">
        <f t="shared" si="7"/>
        <v>UniversalOneモバイル Night 7GBAX220(標準SIM)</v>
      </c>
      <c r="O72" s="18" t="s">
        <v>322</v>
      </c>
      <c r="Q72" s="53" t="s">
        <v>345</v>
      </c>
      <c r="R72" s="53" t="s">
        <v>21</v>
      </c>
      <c r="S72" s="53" t="str">
        <f t="shared" si="6"/>
        <v>UX302NC-R(micro) あんしん付nanoSIM</v>
      </c>
      <c r="T72" s="49" t="s">
        <v>323</v>
      </c>
    </row>
    <row r="73" spans="2:20" x14ac:dyDescent="0.2">
      <c r="B73" s="43" t="s">
        <v>261</v>
      </c>
      <c r="C73" s="43" t="s">
        <v>291</v>
      </c>
      <c r="D73" s="43" t="str">
        <f t="shared" si="8"/>
        <v>UniversalOneモバイル Night 15GB SMS5G-NSA</v>
      </c>
      <c r="E73" s="43" t="s">
        <v>323</v>
      </c>
      <c r="L73" s="18" t="s">
        <v>313</v>
      </c>
      <c r="M73" s="18" t="s">
        <v>350</v>
      </c>
      <c r="N73" s="18" t="str">
        <f t="shared" si="7"/>
        <v>UniversalOneモバイル Night 15GBAX220(標準SIM)</v>
      </c>
      <c r="O73" s="18" t="s">
        <v>322</v>
      </c>
      <c r="Q73" s="53" t="s">
        <v>350</v>
      </c>
      <c r="R73" s="53" t="s">
        <v>21</v>
      </c>
      <c r="S73" s="53" t="str">
        <f t="shared" si="6"/>
        <v>AX220(標準SIM)nanoSIM</v>
      </c>
      <c r="T73" s="49" t="s">
        <v>323</v>
      </c>
    </row>
    <row r="74" spans="2:20" x14ac:dyDescent="0.2">
      <c r="B74" s="43" t="s">
        <v>263</v>
      </c>
      <c r="C74" s="43" t="s">
        <v>291</v>
      </c>
      <c r="D74" s="43" t="str">
        <f t="shared" si="8"/>
        <v>UniversalOneモバイル Night 30GB SMS5G-NSA</v>
      </c>
      <c r="E74" s="43" t="s">
        <v>323</v>
      </c>
      <c r="L74" s="18" t="s">
        <v>314</v>
      </c>
      <c r="M74" s="18" t="s">
        <v>350</v>
      </c>
      <c r="N74" s="18" t="str">
        <f t="shared" si="7"/>
        <v>UniversalOneモバイル Night 30GBAX220(標準SIM)</v>
      </c>
      <c r="O74" s="18" t="s">
        <v>322</v>
      </c>
      <c r="Q74" s="53" t="s">
        <v>351</v>
      </c>
      <c r="R74" s="53" t="s">
        <v>21</v>
      </c>
      <c r="S74" s="53" t="str">
        <f t="shared" si="6"/>
        <v>AX220(SMS)(標準SIM)nanoSIM</v>
      </c>
      <c r="T74" s="49" t="s">
        <v>323</v>
      </c>
    </row>
    <row r="75" spans="2:20" x14ac:dyDescent="0.2">
      <c r="B75" s="43" t="s">
        <v>265</v>
      </c>
      <c r="C75" s="43" t="s">
        <v>291</v>
      </c>
      <c r="D75" s="43" t="str">
        <f t="shared" si="8"/>
        <v>UniversalOneモバイル Night 50GB SMS5G-NSA</v>
      </c>
      <c r="E75" s="43" t="s">
        <v>323</v>
      </c>
      <c r="L75" s="18" t="s">
        <v>315</v>
      </c>
      <c r="M75" s="18" t="s">
        <v>350</v>
      </c>
      <c r="N75" s="18" t="str">
        <f t="shared" si="7"/>
        <v>UniversalOneモバイル Night 50GBAX220(標準SIM)</v>
      </c>
      <c r="O75" s="18" t="s">
        <v>322</v>
      </c>
      <c r="Q75" s="28" t="s">
        <v>355</v>
      </c>
      <c r="R75" s="28" t="s">
        <v>21</v>
      </c>
      <c r="S75" s="54" t="str">
        <f t="shared" si="6"/>
        <v>MP02LN(nano) nanoSIM</v>
      </c>
      <c r="T75" s="28" t="s">
        <v>322</v>
      </c>
    </row>
    <row r="76" spans="2:20" x14ac:dyDescent="0.2">
      <c r="B76" s="43" t="s">
        <v>267</v>
      </c>
      <c r="C76" s="43" t="s">
        <v>291</v>
      </c>
      <c r="D76" s="43" t="str">
        <f t="shared" si="8"/>
        <v>UniversalOneモバイル Night 100GB SMS5G-NSA</v>
      </c>
      <c r="E76" s="43" t="s">
        <v>323</v>
      </c>
      <c r="L76" s="18" t="s">
        <v>316</v>
      </c>
      <c r="M76" s="18" t="s">
        <v>350</v>
      </c>
      <c r="N76" s="18" t="str">
        <f t="shared" si="7"/>
        <v>UniversalOneモバイル Night 100GBAX220(標準SIM)</v>
      </c>
      <c r="O76" s="18" t="s">
        <v>322</v>
      </c>
      <c r="Q76" s="28" t="s">
        <v>356</v>
      </c>
      <c r="R76" s="28" t="s">
        <v>21</v>
      </c>
      <c r="S76" s="54" t="str">
        <f t="shared" si="6"/>
        <v>MP02LN(nano) あんしん付nanoSIM</v>
      </c>
      <c r="T76" s="28" t="s">
        <v>322</v>
      </c>
    </row>
    <row r="77" spans="2:20" x14ac:dyDescent="0.2">
      <c r="B77" s="43" t="s">
        <v>269</v>
      </c>
      <c r="C77" s="43" t="s">
        <v>291</v>
      </c>
      <c r="D77" s="43" t="str">
        <f t="shared" si="8"/>
        <v>UniversalOneモバイル Night 300GB SMS5G-NSA</v>
      </c>
      <c r="E77" s="43" t="s">
        <v>323</v>
      </c>
      <c r="L77" s="18" t="s">
        <v>317</v>
      </c>
      <c r="M77" s="18" t="s">
        <v>350</v>
      </c>
      <c r="N77" s="18" t="str">
        <f t="shared" si="7"/>
        <v>UniversalOneモバイル Night 300GBAX220(標準SIM)</v>
      </c>
      <c r="O77" s="18" t="s">
        <v>322</v>
      </c>
      <c r="Q77" s="28" t="s">
        <v>357</v>
      </c>
      <c r="R77" s="28" t="s">
        <v>21</v>
      </c>
      <c r="S77" s="54" t="str">
        <f t="shared" si="6"/>
        <v>MP02LN(nano) キッティング付nanoSIM</v>
      </c>
      <c r="T77" s="28" t="s">
        <v>322</v>
      </c>
    </row>
    <row r="78" spans="2:20" x14ac:dyDescent="0.2">
      <c r="B78" s="43" t="s">
        <v>271</v>
      </c>
      <c r="C78" s="43" t="s">
        <v>291</v>
      </c>
      <c r="D78" s="43" t="str">
        <f t="shared" si="8"/>
        <v>UniversalOneモバイル Night 500GB SMS5G-NSA</v>
      </c>
      <c r="E78" s="43" t="s">
        <v>323</v>
      </c>
      <c r="L78" s="18" t="s">
        <v>318</v>
      </c>
      <c r="M78" s="18" t="s">
        <v>350</v>
      </c>
      <c r="N78" s="18" t="str">
        <f t="shared" si="7"/>
        <v>UniversalOneモバイル Night 500GBAX220(標準SIM)</v>
      </c>
      <c r="O78" s="18" t="s">
        <v>322</v>
      </c>
      <c r="Q78" s="28" t="s">
        <v>358</v>
      </c>
      <c r="R78" s="28" t="s">
        <v>21</v>
      </c>
      <c r="S78" s="54" t="str">
        <f t="shared" si="6"/>
        <v>MP02LN(nano) あんしん/キッティング付nanoSIM</v>
      </c>
      <c r="T78" s="28" t="s">
        <v>322</v>
      </c>
    </row>
    <row r="79" spans="2:20" x14ac:dyDescent="0.2">
      <c r="L79" s="18" t="s">
        <v>136</v>
      </c>
      <c r="M79" s="18" t="s">
        <v>365</v>
      </c>
      <c r="N79" s="18" t="str">
        <f t="shared" ref="N79:N97" si="9">L79&amp;M79</f>
        <v>UniversalOneモバイル ゼロRX220(標準SIM)</v>
      </c>
      <c r="O79" s="18" t="s">
        <v>322</v>
      </c>
      <c r="Q79" s="49" t="s">
        <v>365</v>
      </c>
      <c r="R79" s="53" t="s">
        <v>21</v>
      </c>
      <c r="S79" s="53" t="str">
        <f t="shared" si="6"/>
        <v>RX220(標準SIM)nanoSIM</v>
      </c>
      <c r="T79" s="49" t="s">
        <v>323</v>
      </c>
    </row>
    <row r="80" spans="2:20" x14ac:dyDescent="0.2">
      <c r="L80" s="18" t="s">
        <v>137</v>
      </c>
      <c r="M80" s="18" t="s">
        <v>365</v>
      </c>
      <c r="N80" s="18" t="str">
        <f t="shared" si="9"/>
        <v>UniversalOneモバイル ECO 500MBRX220(標準SIM)</v>
      </c>
      <c r="O80" s="18" t="s">
        <v>322</v>
      </c>
      <c r="Q80" s="53" t="s">
        <v>363</v>
      </c>
      <c r="R80" s="53" t="s">
        <v>21</v>
      </c>
      <c r="S80" s="53" t="str">
        <f t="shared" si="6"/>
        <v>RX220(SMS)(標準SIM)nanoSIM</v>
      </c>
      <c r="T80" s="49" t="s">
        <v>323</v>
      </c>
    </row>
    <row r="81" spans="12:20" x14ac:dyDescent="0.2">
      <c r="L81" s="18" t="s">
        <v>307</v>
      </c>
      <c r="M81" s="18" t="s">
        <v>365</v>
      </c>
      <c r="N81" s="18" t="str">
        <f t="shared" si="9"/>
        <v>UniversalOneモバイル ECO 1GBRX220(標準SIM)</v>
      </c>
      <c r="O81" s="18" t="s">
        <v>322</v>
      </c>
      <c r="Q81" s="28" t="s">
        <v>325</v>
      </c>
      <c r="R81" s="28" t="s">
        <v>21</v>
      </c>
      <c r="S81" s="54" t="str">
        <f t="shared" si="6"/>
        <v>テレワーク用PC_NEC キッティング付きnanoSIM</v>
      </c>
      <c r="T81" s="28" t="s">
        <v>321</v>
      </c>
    </row>
    <row r="82" spans="12:20" x14ac:dyDescent="0.2">
      <c r="L82" s="18" t="s">
        <v>308</v>
      </c>
      <c r="M82" s="18" t="s">
        <v>365</v>
      </c>
      <c r="N82" s="18" t="str">
        <f t="shared" si="9"/>
        <v>UniversalOneモバイル ECO 3GBRX220(標準SIM)</v>
      </c>
      <c r="O82" s="18" t="s">
        <v>322</v>
      </c>
      <c r="Q82" s="49" t="s">
        <v>326</v>
      </c>
      <c r="R82" s="53" t="s">
        <v>21</v>
      </c>
      <c r="S82" s="53" t="str">
        <f t="shared" si="6"/>
        <v>テレワーク用PC_VAIO キッティング付きnanoSIM</v>
      </c>
      <c r="T82" s="49" t="s">
        <v>323</v>
      </c>
    </row>
    <row r="83" spans="12:20" x14ac:dyDescent="0.2">
      <c r="L83" s="18" t="s">
        <v>138</v>
      </c>
      <c r="M83" s="18" t="s">
        <v>365</v>
      </c>
      <c r="N83" s="18" t="str">
        <f t="shared" si="9"/>
        <v>UniversalOneモバイル ECO 7GBRX220(標準SIM)</v>
      </c>
      <c r="O83" s="18" t="s">
        <v>322</v>
      </c>
      <c r="Q83" s="28" t="s">
        <v>371</v>
      </c>
      <c r="R83" s="28" t="s">
        <v>21</v>
      </c>
      <c r="S83" s="54" t="str">
        <f t="shared" si="6"/>
        <v>MR51FN(nano) クレードル有nanoSIM</v>
      </c>
      <c r="T83" s="28" t="s">
        <v>321</v>
      </c>
    </row>
    <row r="84" spans="12:20" x14ac:dyDescent="0.2">
      <c r="L84" s="18" t="s">
        <v>139</v>
      </c>
      <c r="M84" s="18" t="s">
        <v>365</v>
      </c>
      <c r="N84" s="18" t="str">
        <f t="shared" si="9"/>
        <v>UniversalOneモバイル ECO 15GBRX220(標準SIM)</v>
      </c>
      <c r="O84" s="18" t="s">
        <v>322</v>
      </c>
      <c r="Q84" s="28" t="s">
        <v>372</v>
      </c>
      <c r="R84" s="28" t="s">
        <v>21</v>
      </c>
      <c r="S84" s="54" t="str">
        <f t="shared" si="6"/>
        <v>MR51FN(nano) クレードル有 あんしん付nanoSIM</v>
      </c>
      <c r="T84" s="28" t="s">
        <v>321</v>
      </c>
    </row>
    <row r="85" spans="12:20" x14ac:dyDescent="0.2">
      <c r="L85" s="18" t="s">
        <v>140</v>
      </c>
      <c r="M85" s="18" t="s">
        <v>365</v>
      </c>
      <c r="N85" s="18" t="str">
        <f t="shared" si="9"/>
        <v>UniversalOneモバイル ECO 30GBRX220(標準SIM)</v>
      </c>
      <c r="O85" s="18" t="s">
        <v>322</v>
      </c>
      <c r="Q85" s="28" t="s">
        <v>373</v>
      </c>
      <c r="R85" s="28" t="s">
        <v>21</v>
      </c>
      <c r="S85" s="54" t="str">
        <f t="shared" si="6"/>
        <v>MR51FN(nano) クレードル有 キッティング付nanoSIM</v>
      </c>
      <c r="T85" s="28" t="s">
        <v>321</v>
      </c>
    </row>
    <row r="86" spans="12:20" x14ac:dyDescent="0.2">
      <c r="L86" s="18" t="s">
        <v>141</v>
      </c>
      <c r="M86" s="18" t="s">
        <v>365</v>
      </c>
      <c r="N86" s="18" t="str">
        <f t="shared" si="9"/>
        <v>UniversalOneモバイル ECO 50GBRX220(標準SIM)</v>
      </c>
      <c r="O86" s="18" t="s">
        <v>322</v>
      </c>
      <c r="Q86" s="28" t="s">
        <v>374</v>
      </c>
      <c r="R86" s="28" t="s">
        <v>21</v>
      </c>
      <c r="S86" s="54" t="str">
        <f t="shared" si="6"/>
        <v>MR51FN(nano) クレードル有 あんしん/キッティング付nanoSIM</v>
      </c>
      <c r="T86" s="28" t="s">
        <v>321</v>
      </c>
    </row>
    <row r="87" spans="12:20" x14ac:dyDescent="0.2">
      <c r="L87" s="18" t="s">
        <v>142</v>
      </c>
      <c r="M87" s="18" t="s">
        <v>365</v>
      </c>
      <c r="N87" s="18" t="str">
        <f t="shared" si="9"/>
        <v>UniversalOneモバイル ECO 10MBプラスRX220(標準SIM)</v>
      </c>
      <c r="O87" s="18" t="s">
        <v>322</v>
      </c>
    </row>
    <row r="88" spans="12:20" x14ac:dyDescent="0.2">
      <c r="L88" s="18" t="s">
        <v>309</v>
      </c>
      <c r="M88" s="18" t="s">
        <v>365</v>
      </c>
      <c r="N88" s="18" t="str">
        <f t="shared" si="9"/>
        <v>UniversalOneモバイル ECO 30MBプラスRX220(標準SIM)</v>
      </c>
      <c r="O88" s="18" t="s">
        <v>322</v>
      </c>
    </row>
    <row r="89" spans="12:20" x14ac:dyDescent="0.2">
      <c r="L89" s="18" t="s">
        <v>310</v>
      </c>
      <c r="M89" s="18" t="s">
        <v>365</v>
      </c>
      <c r="N89" s="18" t="str">
        <f t="shared" si="9"/>
        <v>UniversalOneモバイル Night 1GBRX220(標準SIM)</v>
      </c>
      <c r="O89" s="18" t="s">
        <v>322</v>
      </c>
    </row>
    <row r="90" spans="12:20" x14ac:dyDescent="0.2">
      <c r="L90" s="18" t="s">
        <v>311</v>
      </c>
      <c r="M90" s="18" t="s">
        <v>365</v>
      </c>
      <c r="N90" s="18" t="str">
        <f t="shared" si="9"/>
        <v>UniversalOneモバイル Night 3GBRX220(標準SIM)</v>
      </c>
      <c r="O90" s="18" t="s">
        <v>322</v>
      </c>
    </row>
    <row r="91" spans="12:20" x14ac:dyDescent="0.2">
      <c r="L91" s="18" t="s">
        <v>312</v>
      </c>
      <c r="M91" s="18" t="s">
        <v>365</v>
      </c>
      <c r="N91" s="18" t="str">
        <f t="shared" si="9"/>
        <v>UniversalOneモバイル Night 7GBRX220(標準SIM)</v>
      </c>
      <c r="O91" s="18" t="s">
        <v>322</v>
      </c>
    </row>
    <row r="92" spans="12:20" x14ac:dyDescent="0.2">
      <c r="L92" s="18" t="s">
        <v>313</v>
      </c>
      <c r="M92" s="18" t="s">
        <v>365</v>
      </c>
      <c r="N92" s="18" t="str">
        <f t="shared" si="9"/>
        <v>UniversalOneモバイル Night 15GBRX220(標準SIM)</v>
      </c>
      <c r="O92" s="18" t="s">
        <v>322</v>
      </c>
    </row>
    <row r="93" spans="12:20" x14ac:dyDescent="0.2">
      <c r="L93" s="18" t="s">
        <v>314</v>
      </c>
      <c r="M93" s="18" t="s">
        <v>365</v>
      </c>
      <c r="N93" s="18" t="str">
        <f t="shared" si="9"/>
        <v>UniversalOneモバイル Night 30GBRX220(標準SIM)</v>
      </c>
      <c r="O93" s="18" t="s">
        <v>322</v>
      </c>
    </row>
    <row r="94" spans="12:20" x14ac:dyDescent="0.2">
      <c r="L94" s="18" t="s">
        <v>315</v>
      </c>
      <c r="M94" s="18" t="s">
        <v>365</v>
      </c>
      <c r="N94" s="18" t="str">
        <f t="shared" si="9"/>
        <v>UniversalOneモバイル Night 50GBRX220(標準SIM)</v>
      </c>
      <c r="O94" s="18" t="s">
        <v>322</v>
      </c>
    </row>
    <row r="95" spans="12:20" x14ac:dyDescent="0.2">
      <c r="L95" s="18" t="s">
        <v>316</v>
      </c>
      <c r="M95" s="18" t="s">
        <v>365</v>
      </c>
      <c r="N95" s="18" t="str">
        <f t="shared" si="9"/>
        <v>UniversalOneモバイル Night 100GBRX220(標準SIM)</v>
      </c>
      <c r="O95" s="18" t="s">
        <v>322</v>
      </c>
    </row>
    <row r="96" spans="12:20" x14ac:dyDescent="0.2">
      <c r="L96" s="18" t="s">
        <v>317</v>
      </c>
      <c r="M96" s="18" t="s">
        <v>365</v>
      </c>
      <c r="N96" s="18" t="str">
        <f t="shared" si="9"/>
        <v>UniversalOneモバイル Night 300GBRX220(標準SIM)</v>
      </c>
      <c r="O96" s="18" t="s">
        <v>322</v>
      </c>
    </row>
    <row r="97" spans="12:15" x14ac:dyDescent="0.2">
      <c r="L97" s="18" t="s">
        <v>318</v>
      </c>
      <c r="M97" s="18" t="s">
        <v>365</v>
      </c>
      <c r="N97" s="18" t="str">
        <f t="shared" si="9"/>
        <v>UniversalOneモバイル Night 500GBRX220(標準SIM)</v>
      </c>
      <c r="O97" s="18" t="s">
        <v>322</v>
      </c>
    </row>
    <row r="98" spans="12:15" x14ac:dyDescent="0.2">
      <c r="L98" s="18" t="s">
        <v>136</v>
      </c>
      <c r="M98" s="18" t="s">
        <v>371</v>
      </c>
      <c r="N98" s="18" t="str">
        <f t="shared" ref="N98:N123" si="10">L98&amp;M98</f>
        <v>UniversalOneモバイル ゼロMR51FN(nano) クレードル有</v>
      </c>
      <c r="O98" s="18" t="s">
        <v>322</v>
      </c>
    </row>
    <row r="99" spans="12:15" x14ac:dyDescent="0.2">
      <c r="L99" s="18" t="s">
        <v>137</v>
      </c>
      <c r="M99" s="18" t="s">
        <v>371</v>
      </c>
      <c r="N99" s="18" t="str">
        <f t="shared" si="10"/>
        <v>UniversalOneモバイル ECO 500MBMR51FN(nano) クレードル有</v>
      </c>
      <c r="O99" s="18" t="s">
        <v>322</v>
      </c>
    </row>
    <row r="100" spans="12:15" x14ac:dyDescent="0.2">
      <c r="L100" s="18" t="s">
        <v>307</v>
      </c>
      <c r="M100" s="18" t="s">
        <v>371</v>
      </c>
      <c r="N100" s="18" t="str">
        <f t="shared" si="10"/>
        <v>UniversalOneモバイル ECO 1GBMR51FN(nano) クレードル有</v>
      </c>
      <c r="O100" s="18" t="s">
        <v>322</v>
      </c>
    </row>
    <row r="101" spans="12:15" x14ac:dyDescent="0.2">
      <c r="L101" s="18" t="s">
        <v>308</v>
      </c>
      <c r="M101" s="18" t="s">
        <v>371</v>
      </c>
      <c r="N101" s="18" t="str">
        <f t="shared" si="10"/>
        <v>UniversalOneモバイル ECO 3GBMR51FN(nano) クレードル有</v>
      </c>
      <c r="O101" s="18" t="s">
        <v>322</v>
      </c>
    </row>
    <row r="102" spans="12:15" x14ac:dyDescent="0.2">
      <c r="L102" s="18" t="s">
        <v>138</v>
      </c>
      <c r="M102" s="18" t="s">
        <v>371</v>
      </c>
      <c r="N102" s="18" t="str">
        <f t="shared" si="10"/>
        <v>UniversalOneモバイル ECO 7GBMR51FN(nano) クレードル有</v>
      </c>
      <c r="O102" s="18" t="s">
        <v>322</v>
      </c>
    </row>
    <row r="103" spans="12:15" x14ac:dyDescent="0.2">
      <c r="L103" s="18" t="s">
        <v>139</v>
      </c>
      <c r="M103" s="18" t="s">
        <v>371</v>
      </c>
      <c r="N103" s="18" t="str">
        <f t="shared" si="10"/>
        <v>UniversalOneモバイル ECO 15GBMR51FN(nano) クレードル有</v>
      </c>
      <c r="O103" s="18" t="s">
        <v>322</v>
      </c>
    </row>
    <row r="104" spans="12:15" x14ac:dyDescent="0.2">
      <c r="L104" s="18" t="s">
        <v>140</v>
      </c>
      <c r="M104" s="18" t="s">
        <v>371</v>
      </c>
      <c r="N104" s="18" t="str">
        <f t="shared" si="10"/>
        <v>UniversalOneモバイル ECO 30GBMR51FN(nano) クレードル有</v>
      </c>
      <c r="O104" s="18" t="s">
        <v>322</v>
      </c>
    </row>
    <row r="105" spans="12:15" x14ac:dyDescent="0.2">
      <c r="L105" s="18" t="s">
        <v>141</v>
      </c>
      <c r="M105" s="18" t="s">
        <v>371</v>
      </c>
      <c r="N105" s="18" t="str">
        <f t="shared" si="10"/>
        <v>UniversalOneモバイル ECO 50GBMR51FN(nano) クレードル有</v>
      </c>
      <c r="O105" s="18" t="s">
        <v>322</v>
      </c>
    </row>
    <row r="106" spans="12:15" x14ac:dyDescent="0.2">
      <c r="L106" s="18" t="s">
        <v>142</v>
      </c>
      <c r="M106" s="18" t="s">
        <v>371</v>
      </c>
      <c r="N106" s="18" t="str">
        <f t="shared" si="10"/>
        <v>UniversalOneモバイル ECO 10MBプラスMR51FN(nano) クレードル有</v>
      </c>
      <c r="O106" s="18" t="s">
        <v>322</v>
      </c>
    </row>
    <row r="107" spans="12:15" x14ac:dyDescent="0.2">
      <c r="L107" s="18" t="s">
        <v>309</v>
      </c>
      <c r="M107" s="18" t="s">
        <v>371</v>
      </c>
      <c r="N107" s="18" t="str">
        <f t="shared" si="10"/>
        <v>UniversalOneモバイル ECO 30MBプラスMR51FN(nano) クレードル有</v>
      </c>
      <c r="O107" s="18" t="s">
        <v>322</v>
      </c>
    </row>
    <row r="108" spans="12:15" x14ac:dyDescent="0.2">
      <c r="L108" s="18" t="s">
        <v>310</v>
      </c>
      <c r="M108" s="18" t="s">
        <v>371</v>
      </c>
      <c r="N108" s="18" t="str">
        <f t="shared" si="10"/>
        <v>UniversalOneモバイル Night 1GBMR51FN(nano) クレードル有</v>
      </c>
      <c r="O108" s="18" t="s">
        <v>322</v>
      </c>
    </row>
    <row r="109" spans="12:15" x14ac:dyDescent="0.2">
      <c r="L109" s="18" t="s">
        <v>311</v>
      </c>
      <c r="M109" s="18" t="s">
        <v>371</v>
      </c>
      <c r="N109" s="18" t="str">
        <f t="shared" si="10"/>
        <v>UniversalOneモバイル Night 3GBMR51FN(nano) クレードル有</v>
      </c>
      <c r="O109" s="18" t="s">
        <v>322</v>
      </c>
    </row>
    <row r="110" spans="12:15" x14ac:dyDescent="0.2">
      <c r="L110" s="18" t="s">
        <v>312</v>
      </c>
      <c r="M110" s="18" t="s">
        <v>371</v>
      </c>
      <c r="N110" s="18" t="str">
        <f t="shared" si="10"/>
        <v>UniversalOneモバイル Night 7GBMR51FN(nano) クレードル有</v>
      </c>
      <c r="O110" s="18" t="s">
        <v>322</v>
      </c>
    </row>
    <row r="111" spans="12:15" x14ac:dyDescent="0.2">
      <c r="L111" s="18" t="s">
        <v>313</v>
      </c>
      <c r="M111" s="18" t="s">
        <v>371</v>
      </c>
      <c r="N111" s="18" t="str">
        <f t="shared" si="10"/>
        <v>UniversalOneモバイル Night 15GBMR51FN(nano) クレードル有</v>
      </c>
      <c r="O111" s="18" t="s">
        <v>322</v>
      </c>
    </row>
    <row r="112" spans="12:15" x14ac:dyDescent="0.2">
      <c r="L112" s="18" t="s">
        <v>314</v>
      </c>
      <c r="M112" s="18" t="s">
        <v>371</v>
      </c>
      <c r="N112" s="18" t="str">
        <f t="shared" si="10"/>
        <v>UniversalOneモバイル Night 30GBMR51FN(nano) クレードル有</v>
      </c>
      <c r="O112" s="18" t="s">
        <v>322</v>
      </c>
    </row>
    <row r="113" spans="12:15" x14ac:dyDescent="0.2">
      <c r="L113" s="18" t="s">
        <v>315</v>
      </c>
      <c r="M113" s="18" t="s">
        <v>371</v>
      </c>
      <c r="N113" s="18" t="str">
        <f t="shared" si="10"/>
        <v>UniversalOneモバイル Night 50GBMR51FN(nano) クレードル有</v>
      </c>
      <c r="O113" s="18" t="s">
        <v>322</v>
      </c>
    </row>
    <row r="114" spans="12:15" x14ac:dyDescent="0.2">
      <c r="L114" s="18" t="s">
        <v>316</v>
      </c>
      <c r="M114" s="18" t="s">
        <v>371</v>
      </c>
      <c r="N114" s="18" t="str">
        <f t="shared" si="10"/>
        <v>UniversalOneモバイル Night 100GBMR51FN(nano) クレードル有</v>
      </c>
      <c r="O114" s="18" t="s">
        <v>322</v>
      </c>
    </row>
    <row r="115" spans="12:15" x14ac:dyDescent="0.2">
      <c r="L115" s="18" t="s">
        <v>317</v>
      </c>
      <c r="M115" s="18" t="s">
        <v>371</v>
      </c>
      <c r="N115" s="18" t="str">
        <f t="shared" si="10"/>
        <v>UniversalOneモバイル Night 300GBMR51FN(nano) クレードル有</v>
      </c>
      <c r="O115" s="18" t="s">
        <v>322</v>
      </c>
    </row>
    <row r="116" spans="12:15" x14ac:dyDescent="0.2">
      <c r="L116" s="18" t="s">
        <v>318</v>
      </c>
      <c r="M116" s="18" t="s">
        <v>371</v>
      </c>
      <c r="N116" s="18" t="str">
        <f t="shared" si="10"/>
        <v>UniversalOneモバイル Night 500GBMR51FN(nano) クレードル有</v>
      </c>
      <c r="O116" s="18" t="s">
        <v>322</v>
      </c>
    </row>
    <row r="117" spans="12:15" x14ac:dyDescent="0.2">
      <c r="L117" s="18" t="s">
        <v>136</v>
      </c>
      <c r="M117" s="18" t="s">
        <v>372</v>
      </c>
      <c r="N117" s="18" t="str">
        <f t="shared" si="10"/>
        <v>UniversalOneモバイル ゼロMR51FN(nano) クレードル有 あんしん付</v>
      </c>
      <c r="O117" s="18" t="s">
        <v>322</v>
      </c>
    </row>
    <row r="118" spans="12:15" x14ac:dyDescent="0.2">
      <c r="L118" s="18" t="s">
        <v>137</v>
      </c>
      <c r="M118" s="18" t="s">
        <v>372</v>
      </c>
      <c r="N118" s="18" t="str">
        <f t="shared" si="10"/>
        <v>UniversalOneモバイル ECO 500MBMR51FN(nano) クレードル有 あんしん付</v>
      </c>
      <c r="O118" s="18" t="s">
        <v>322</v>
      </c>
    </row>
    <row r="119" spans="12:15" x14ac:dyDescent="0.2">
      <c r="L119" s="18" t="s">
        <v>307</v>
      </c>
      <c r="M119" s="18" t="s">
        <v>372</v>
      </c>
      <c r="N119" s="18" t="str">
        <f t="shared" si="10"/>
        <v>UniversalOneモバイル ECO 1GBMR51FN(nano) クレードル有 あんしん付</v>
      </c>
      <c r="O119" s="18" t="s">
        <v>322</v>
      </c>
    </row>
    <row r="120" spans="12:15" x14ac:dyDescent="0.2">
      <c r="L120" s="18" t="s">
        <v>308</v>
      </c>
      <c r="M120" s="18" t="s">
        <v>372</v>
      </c>
      <c r="N120" s="18" t="str">
        <f t="shared" si="10"/>
        <v>UniversalOneモバイル ECO 3GBMR51FN(nano) クレードル有 あんしん付</v>
      </c>
      <c r="O120" s="18" t="s">
        <v>322</v>
      </c>
    </row>
    <row r="121" spans="12:15" x14ac:dyDescent="0.2">
      <c r="L121" s="18" t="s">
        <v>138</v>
      </c>
      <c r="M121" s="18" t="s">
        <v>372</v>
      </c>
      <c r="N121" s="18" t="str">
        <f t="shared" si="10"/>
        <v>UniversalOneモバイル ECO 7GBMR51FN(nano) クレードル有 あんしん付</v>
      </c>
      <c r="O121" s="18" t="s">
        <v>322</v>
      </c>
    </row>
    <row r="122" spans="12:15" x14ac:dyDescent="0.2">
      <c r="L122" s="18" t="s">
        <v>139</v>
      </c>
      <c r="M122" s="18" t="s">
        <v>372</v>
      </c>
      <c r="N122" s="18" t="str">
        <f t="shared" si="10"/>
        <v>UniversalOneモバイル ECO 15GBMR51FN(nano) クレードル有 あんしん付</v>
      </c>
      <c r="O122" s="18" t="s">
        <v>322</v>
      </c>
    </row>
    <row r="123" spans="12:15" x14ac:dyDescent="0.2">
      <c r="L123" s="18" t="s">
        <v>140</v>
      </c>
      <c r="M123" s="18" t="s">
        <v>372</v>
      </c>
      <c r="N123" s="18" t="str">
        <f t="shared" si="10"/>
        <v>UniversalOneモバイル ECO 30GBMR51FN(nano) クレードル有 あんしん付</v>
      </c>
      <c r="O123" s="18" t="s">
        <v>322</v>
      </c>
    </row>
    <row r="124" spans="12:15" x14ac:dyDescent="0.2">
      <c r="L124" s="18" t="s">
        <v>141</v>
      </c>
      <c r="M124" s="18" t="s">
        <v>372</v>
      </c>
      <c r="N124" s="18" t="str">
        <f t="shared" ref="N124:N151" si="11">L124&amp;M124</f>
        <v>UniversalOneモバイル ECO 50GBMR51FN(nano) クレードル有 あんしん付</v>
      </c>
      <c r="O124" s="18" t="s">
        <v>322</v>
      </c>
    </row>
    <row r="125" spans="12:15" x14ac:dyDescent="0.2">
      <c r="L125" s="18" t="s">
        <v>142</v>
      </c>
      <c r="M125" s="18" t="s">
        <v>372</v>
      </c>
      <c r="N125" s="18" t="str">
        <f t="shared" si="11"/>
        <v>UniversalOneモバイル ECO 10MBプラスMR51FN(nano) クレードル有 あんしん付</v>
      </c>
      <c r="O125" s="18" t="s">
        <v>322</v>
      </c>
    </row>
    <row r="126" spans="12:15" x14ac:dyDescent="0.2">
      <c r="L126" s="18" t="s">
        <v>309</v>
      </c>
      <c r="M126" s="18" t="s">
        <v>372</v>
      </c>
      <c r="N126" s="18" t="str">
        <f t="shared" si="11"/>
        <v>UniversalOneモバイル ECO 30MBプラスMR51FN(nano) クレードル有 あんしん付</v>
      </c>
      <c r="O126" s="18" t="s">
        <v>322</v>
      </c>
    </row>
    <row r="127" spans="12:15" x14ac:dyDescent="0.2">
      <c r="L127" s="18" t="s">
        <v>310</v>
      </c>
      <c r="M127" s="18" t="s">
        <v>372</v>
      </c>
      <c r="N127" s="18" t="str">
        <f t="shared" si="11"/>
        <v>UniversalOneモバイル Night 1GBMR51FN(nano) クレードル有 あんしん付</v>
      </c>
      <c r="O127" s="18" t="s">
        <v>322</v>
      </c>
    </row>
    <row r="128" spans="12:15" x14ac:dyDescent="0.2">
      <c r="L128" s="18" t="s">
        <v>311</v>
      </c>
      <c r="M128" s="18" t="s">
        <v>372</v>
      </c>
      <c r="N128" s="18" t="str">
        <f t="shared" si="11"/>
        <v>UniversalOneモバイル Night 3GBMR51FN(nano) クレードル有 あんしん付</v>
      </c>
      <c r="O128" s="18" t="s">
        <v>322</v>
      </c>
    </row>
    <row r="129" spans="12:15" x14ac:dyDescent="0.2">
      <c r="L129" s="18" t="s">
        <v>312</v>
      </c>
      <c r="M129" s="18" t="s">
        <v>372</v>
      </c>
      <c r="N129" s="18" t="str">
        <f t="shared" si="11"/>
        <v>UniversalOneモバイル Night 7GBMR51FN(nano) クレードル有 あんしん付</v>
      </c>
      <c r="O129" s="18" t="s">
        <v>322</v>
      </c>
    </row>
    <row r="130" spans="12:15" x14ac:dyDescent="0.2">
      <c r="L130" s="18" t="s">
        <v>313</v>
      </c>
      <c r="M130" s="18" t="s">
        <v>372</v>
      </c>
      <c r="N130" s="18" t="str">
        <f t="shared" si="11"/>
        <v>UniversalOneモバイル Night 15GBMR51FN(nano) クレードル有 あんしん付</v>
      </c>
      <c r="O130" s="18" t="s">
        <v>322</v>
      </c>
    </row>
    <row r="131" spans="12:15" x14ac:dyDescent="0.2">
      <c r="L131" s="18" t="s">
        <v>314</v>
      </c>
      <c r="M131" s="18" t="s">
        <v>372</v>
      </c>
      <c r="N131" s="18" t="str">
        <f t="shared" si="11"/>
        <v>UniversalOneモバイル Night 30GBMR51FN(nano) クレードル有 あんしん付</v>
      </c>
      <c r="O131" s="18" t="s">
        <v>322</v>
      </c>
    </row>
    <row r="132" spans="12:15" x14ac:dyDescent="0.2">
      <c r="L132" s="18" t="s">
        <v>315</v>
      </c>
      <c r="M132" s="18" t="s">
        <v>372</v>
      </c>
      <c r="N132" s="18" t="str">
        <f t="shared" si="11"/>
        <v>UniversalOneモバイル Night 50GBMR51FN(nano) クレードル有 あんしん付</v>
      </c>
      <c r="O132" s="18" t="s">
        <v>322</v>
      </c>
    </row>
    <row r="133" spans="12:15" x14ac:dyDescent="0.2">
      <c r="L133" s="18" t="s">
        <v>316</v>
      </c>
      <c r="M133" s="18" t="s">
        <v>372</v>
      </c>
      <c r="N133" s="18" t="str">
        <f t="shared" si="11"/>
        <v>UniversalOneモバイル Night 100GBMR51FN(nano) クレードル有 あんしん付</v>
      </c>
      <c r="O133" s="18" t="s">
        <v>322</v>
      </c>
    </row>
    <row r="134" spans="12:15" x14ac:dyDescent="0.2">
      <c r="L134" s="18" t="s">
        <v>317</v>
      </c>
      <c r="M134" s="18" t="s">
        <v>372</v>
      </c>
      <c r="N134" s="18" t="str">
        <f t="shared" si="11"/>
        <v>UniversalOneモバイル Night 300GBMR51FN(nano) クレードル有 あんしん付</v>
      </c>
      <c r="O134" s="18" t="s">
        <v>322</v>
      </c>
    </row>
    <row r="135" spans="12:15" x14ac:dyDescent="0.2">
      <c r="L135" s="18" t="s">
        <v>318</v>
      </c>
      <c r="M135" s="18" t="s">
        <v>372</v>
      </c>
      <c r="N135" s="18" t="str">
        <f t="shared" si="11"/>
        <v>UniversalOneモバイル Night 500GBMR51FN(nano) クレードル有 あんしん付</v>
      </c>
      <c r="O135" s="18" t="s">
        <v>322</v>
      </c>
    </row>
    <row r="136" spans="12:15" x14ac:dyDescent="0.2">
      <c r="L136" s="18" t="s">
        <v>136</v>
      </c>
      <c r="M136" s="18" t="s">
        <v>381</v>
      </c>
      <c r="N136" s="18" t="str">
        <f t="shared" si="11"/>
        <v>UniversalOneモバイル ゼロMR51FN(nano) クレードル有 キッティング付</v>
      </c>
      <c r="O136" s="18" t="s">
        <v>322</v>
      </c>
    </row>
    <row r="137" spans="12:15" x14ac:dyDescent="0.2">
      <c r="L137" s="18" t="s">
        <v>137</v>
      </c>
      <c r="M137" s="18" t="s">
        <v>381</v>
      </c>
      <c r="N137" s="18" t="str">
        <f t="shared" si="11"/>
        <v>UniversalOneモバイル ECO 500MBMR51FN(nano) クレードル有 キッティング付</v>
      </c>
      <c r="O137" s="18" t="s">
        <v>322</v>
      </c>
    </row>
    <row r="138" spans="12:15" x14ac:dyDescent="0.2">
      <c r="L138" s="18" t="s">
        <v>307</v>
      </c>
      <c r="M138" s="18" t="s">
        <v>381</v>
      </c>
      <c r="N138" s="18" t="str">
        <f t="shared" si="11"/>
        <v>UniversalOneモバイル ECO 1GBMR51FN(nano) クレードル有 キッティング付</v>
      </c>
      <c r="O138" s="18" t="s">
        <v>322</v>
      </c>
    </row>
    <row r="139" spans="12:15" x14ac:dyDescent="0.2">
      <c r="L139" s="18" t="s">
        <v>308</v>
      </c>
      <c r="M139" s="18" t="s">
        <v>381</v>
      </c>
      <c r="N139" s="18" t="str">
        <f t="shared" si="11"/>
        <v>UniversalOneモバイル ECO 3GBMR51FN(nano) クレードル有 キッティング付</v>
      </c>
      <c r="O139" s="18" t="s">
        <v>322</v>
      </c>
    </row>
    <row r="140" spans="12:15" x14ac:dyDescent="0.2">
      <c r="L140" s="18" t="s">
        <v>138</v>
      </c>
      <c r="M140" s="18" t="s">
        <v>381</v>
      </c>
      <c r="N140" s="18" t="str">
        <f t="shared" si="11"/>
        <v>UniversalOneモバイル ECO 7GBMR51FN(nano) クレードル有 キッティング付</v>
      </c>
      <c r="O140" s="18" t="s">
        <v>322</v>
      </c>
    </row>
    <row r="141" spans="12:15" x14ac:dyDescent="0.2">
      <c r="L141" s="18" t="s">
        <v>139</v>
      </c>
      <c r="M141" s="18" t="s">
        <v>381</v>
      </c>
      <c r="N141" s="18" t="str">
        <f t="shared" si="11"/>
        <v>UniversalOneモバイル ECO 15GBMR51FN(nano) クレードル有 キッティング付</v>
      </c>
      <c r="O141" s="18" t="s">
        <v>322</v>
      </c>
    </row>
    <row r="142" spans="12:15" x14ac:dyDescent="0.2">
      <c r="L142" s="18" t="s">
        <v>140</v>
      </c>
      <c r="M142" s="18" t="s">
        <v>381</v>
      </c>
      <c r="N142" s="18" t="str">
        <f t="shared" si="11"/>
        <v>UniversalOneモバイル ECO 30GBMR51FN(nano) クレードル有 キッティング付</v>
      </c>
      <c r="O142" s="18" t="s">
        <v>322</v>
      </c>
    </row>
    <row r="143" spans="12:15" x14ac:dyDescent="0.2">
      <c r="L143" s="18" t="s">
        <v>141</v>
      </c>
      <c r="M143" s="18" t="s">
        <v>381</v>
      </c>
      <c r="N143" s="18" t="str">
        <f t="shared" si="11"/>
        <v>UniversalOneモバイル ECO 50GBMR51FN(nano) クレードル有 キッティング付</v>
      </c>
      <c r="O143" s="18" t="s">
        <v>322</v>
      </c>
    </row>
    <row r="144" spans="12:15" x14ac:dyDescent="0.2">
      <c r="L144" s="18" t="s">
        <v>142</v>
      </c>
      <c r="M144" s="18" t="s">
        <v>381</v>
      </c>
      <c r="N144" s="18" t="str">
        <f t="shared" si="11"/>
        <v>UniversalOneモバイル ECO 10MBプラスMR51FN(nano) クレードル有 キッティング付</v>
      </c>
      <c r="O144" s="18" t="s">
        <v>322</v>
      </c>
    </row>
    <row r="145" spans="12:15" x14ac:dyDescent="0.2">
      <c r="L145" s="18" t="s">
        <v>309</v>
      </c>
      <c r="M145" s="18" t="s">
        <v>381</v>
      </c>
      <c r="N145" s="18" t="str">
        <f t="shared" si="11"/>
        <v>UniversalOneモバイル ECO 30MBプラスMR51FN(nano) クレードル有 キッティング付</v>
      </c>
      <c r="O145" s="18" t="s">
        <v>322</v>
      </c>
    </row>
    <row r="146" spans="12:15" x14ac:dyDescent="0.2">
      <c r="L146" s="18" t="s">
        <v>310</v>
      </c>
      <c r="M146" s="18" t="s">
        <v>381</v>
      </c>
      <c r="N146" s="18" t="str">
        <f t="shared" si="11"/>
        <v>UniversalOneモバイル Night 1GBMR51FN(nano) クレードル有 キッティング付</v>
      </c>
      <c r="O146" s="18" t="s">
        <v>322</v>
      </c>
    </row>
    <row r="147" spans="12:15" x14ac:dyDescent="0.2">
      <c r="L147" s="18" t="s">
        <v>311</v>
      </c>
      <c r="M147" s="18" t="s">
        <v>381</v>
      </c>
      <c r="N147" s="18" t="str">
        <f t="shared" si="11"/>
        <v>UniversalOneモバイル Night 3GBMR51FN(nano) クレードル有 キッティング付</v>
      </c>
      <c r="O147" s="18" t="s">
        <v>322</v>
      </c>
    </row>
    <row r="148" spans="12:15" x14ac:dyDescent="0.2">
      <c r="L148" s="18" t="s">
        <v>312</v>
      </c>
      <c r="M148" s="18" t="s">
        <v>381</v>
      </c>
      <c r="N148" s="18" t="str">
        <f t="shared" si="11"/>
        <v>UniversalOneモバイル Night 7GBMR51FN(nano) クレードル有 キッティング付</v>
      </c>
      <c r="O148" s="18" t="s">
        <v>322</v>
      </c>
    </row>
    <row r="149" spans="12:15" x14ac:dyDescent="0.2">
      <c r="L149" s="18" t="s">
        <v>313</v>
      </c>
      <c r="M149" s="18" t="s">
        <v>381</v>
      </c>
      <c r="N149" s="18" t="str">
        <f t="shared" si="11"/>
        <v>UniversalOneモバイル Night 15GBMR51FN(nano) クレードル有 キッティング付</v>
      </c>
      <c r="O149" s="18" t="s">
        <v>322</v>
      </c>
    </row>
    <row r="150" spans="12:15" x14ac:dyDescent="0.2">
      <c r="L150" s="18" t="s">
        <v>314</v>
      </c>
      <c r="M150" s="18" t="s">
        <v>381</v>
      </c>
      <c r="N150" s="18" t="str">
        <f t="shared" si="11"/>
        <v>UniversalOneモバイル Night 30GBMR51FN(nano) クレードル有 キッティング付</v>
      </c>
      <c r="O150" s="18" t="s">
        <v>322</v>
      </c>
    </row>
    <row r="151" spans="12:15" x14ac:dyDescent="0.2">
      <c r="L151" s="18" t="s">
        <v>315</v>
      </c>
      <c r="M151" s="18" t="s">
        <v>381</v>
      </c>
      <c r="N151" s="18" t="str">
        <f t="shared" si="11"/>
        <v>UniversalOneモバイル Night 50GBMR51FN(nano) クレードル有 キッティング付</v>
      </c>
      <c r="O151" s="18" t="s">
        <v>322</v>
      </c>
    </row>
    <row r="152" spans="12:15" x14ac:dyDescent="0.2">
      <c r="L152" s="18" t="s">
        <v>316</v>
      </c>
      <c r="M152" s="18" t="s">
        <v>381</v>
      </c>
      <c r="N152" s="18" t="str">
        <f t="shared" ref="N152:N215" si="12">L152&amp;M152</f>
        <v>UniversalOneモバイル Night 100GBMR51FN(nano) クレードル有 キッティング付</v>
      </c>
      <c r="O152" s="18" t="s">
        <v>322</v>
      </c>
    </row>
    <row r="153" spans="12:15" x14ac:dyDescent="0.2">
      <c r="L153" s="18" t="s">
        <v>317</v>
      </c>
      <c r="M153" s="18" t="s">
        <v>381</v>
      </c>
      <c r="N153" s="18" t="str">
        <f t="shared" si="12"/>
        <v>UniversalOneモバイル Night 300GBMR51FN(nano) クレードル有 キッティング付</v>
      </c>
      <c r="O153" s="18" t="s">
        <v>322</v>
      </c>
    </row>
    <row r="154" spans="12:15" x14ac:dyDescent="0.2">
      <c r="L154" s="18" t="s">
        <v>318</v>
      </c>
      <c r="M154" s="18" t="s">
        <v>381</v>
      </c>
      <c r="N154" s="18" t="str">
        <f t="shared" si="12"/>
        <v>UniversalOneモバイル Night 500GBMR51FN(nano) クレードル有 キッティング付</v>
      </c>
      <c r="O154" s="18" t="s">
        <v>322</v>
      </c>
    </row>
    <row r="155" spans="12:15" x14ac:dyDescent="0.2">
      <c r="L155" s="18" t="s">
        <v>136</v>
      </c>
      <c r="M155" s="18" t="s">
        <v>380</v>
      </c>
      <c r="N155" s="18" t="str">
        <f t="shared" si="12"/>
        <v>UniversalOneモバイル ゼロMR51FN(nano) クレードル有 あんしん/キッティング付</v>
      </c>
      <c r="O155" s="18" t="s">
        <v>322</v>
      </c>
    </row>
    <row r="156" spans="12:15" x14ac:dyDescent="0.2">
      <c r="L156" s="18" t="s">
        <v>137</v>
      </c>
      <c r="M156" s="18" t="s">
        <v>380</v>
      </c>
      <c r="N156" s="18" t="str">
        <f t="shared" si="12"/>
        <v>UniversalOneモバイル ECO 500MBMR51FN(nano) クレードル有 あんしん/キッティング付</v>
      </c>
      <c r="O156" s="18" t="s">
        <v>322</v>
      </c>
    </row>
    <row r="157" spans="12:15" x14ac:dyDescent="0.2">
      <c r="L157" s="18" t="s">
        <v>307</v>
      </c>
      <c r="M157" s="18" t="s">
        <v>380</v>
      </c>
      <c r="N157" s="18" t="str">
        <f t="shared" si="12"/>
        <v>UniversalOneモバイル ECO 1GBMR51FN(nano) クレードル有 あんしん/キッティング付</v>
      </c>
      <c r="O157" s="18" t="s">
        <v>322</v>
      </c>
    </row>
    <row r="158" spans="12:15" x14ac:dyDescent="0.2">
      <c r="L158" s="18" t="s">
        <v>308</v>
      </c>
      <c r="M158" s="18" t="s">
        <v>380</v>
      </c>
      <c r="N158" s="18" t="str">
        <f t="shared" si="12"/>
        <v>UniversalOneモバイル ECO 3GBMR51FN(nano) クレードル有 あんしん/キッティング付</v>
      </c>
      <c r="O158" s="18" t="s">
        <v>322</v>
      </c>
    </row>
    <row r="159" spans="12:15" x14ac:dyDescent="0.2">
      <c r="L159" s="18" t="s">
        <v>138</v>
      </c>
      <c r="M159" s="18" t="s">
        <v>380</v>
      </c>
      <c r="N159" s="18" t="str">
        <f t="shared" si="12"/>
        <v>UniversalOneモバイル ECO 7GBMR51FN(nano) クレードル有 あんしん/キッティング付</v>
      </c>
      <c r="O159" s="18" t="s">
        <v>322</v>
      </c>
    </row>
    <row r="160" spans="12:15" x14ac:dyDescent="0.2">
      <c r="L160" s="18" t="s">
        <v>139</v>
      </c>
      <c r="M160" s="18" t="s">
        <v>380</v>
      </c>
      <c r="N160" s="18" t="str">
        <f t="shared" si="12"/>
        <v>UniversalOneモバイル ECO 15GBMR51FN(nano) クレードル有 あんしん/キッティング付</v>
      </c>
      <c r="O160" s="18" t="s">
        <v>322</v>
      </c>
    </row>
    <row r="161" spans="12:15" x14ac:dyDescent="0.2">
      <c r="L161" s="18" t="s">
        <v>140</v>
      </c>
      <c r="M161" s="18" t="s">
        <v>380</v>
      </c>
      <c r="N161" s="18" t="str">
        <f t="shared" si="12"/>
        <v>UniversalOneモバイル ECO 30GBMR51FN(nano) クレードル有 あんしん/キッティング付</v>
      </c>
      <c r="O161" s="18" t="s">
        <v>322</v>
      </c>
    </row>
    <row r="162" spans="12:15" x14ac:dyDescent="0.2">
      <c r="L162" s="18" t="s">
        <v>141</v>
      </c>
      <c r="M162" s="18" t="s">
        <v>380</v>
      </c>
      <c r="N162" s="18" t="str">
        <f t="shared" si="12"/>
        <v>UniversalOneモバイル ECO 50GBMR51FN(nano) クレードル有 あんしん/キッティング付</v>
      </c>
      <c r="O162" s="18" t="s">
        <v>322</v>
      </c>
    </row>
    <row r="163" spans="12:15" x14ac:dyDescent="0.2">
      <c r="L163" s="18" t="s">
        <v>142</v>
      </c>
      <c r="M163" s="18" t="s">
        <v>380</v>
      </c>
      <c r="N163" s="18" t="str">
        <f t="shared" si="12"/>
        <v>UniversalOneモバイル ECO 10MBプラスMR51FN(nano) クレードル有 あんしん/キッティング付</v>
      </c>
      <c r="O163" s="18" t="s">
        <v>322</v>
      </c>
    </row>
    <row r="164" spans="12:15" x14ac:dyDescent="0.2">
      <c r="L164" s="18" t="s">
        <v>309</v>
      </c>
      <c r="M164" s="18" t="s">
        <v>380</v>
      </c>
      <c r="N164" s="18" t="str">
        <f t="shared" si="12"/>
        <v>UniversalOneモバイル ECO 30MBプラスMR51FN(nano) クレードル有 あんしん/キッティング付</v>
      </c>
      <c r="O164" s="18" t="s">
        <v>322</v>
      </c>
    </row>
    <row r="165" spans="12:15" x14ac:dyDescent="0.2">
      <c r="L165" s="18" t="s">
        <v>310</v>
      </c>
      <c r="M165" s="18" t="s">
        <v>380</v>
      </c>
      <c r="N165" s="18" t="str">
        <f t="shared" si="12"/>
        <v>UniversalOneモバイル Night 1GBMR51FN(nano) クレードル有 あんしん/キッティング付</v>
      </c>
      <c r="O165" s="18" t="s">
        <v>322</v>
      </c>
    </row>
    <row r="166" spans="12:15" x14ac:dyDescent="0.2">
      <c r="L166" s="18" t="s">
        <v>311</v>
      </c>
      <c r="M166" s="18" t="s">
        <v>380</v>
      </c>
      <c r="N166" s="18" t="str">
        <f t="shared" si="12"/>
        <v>UniversalOneモバイル Night 3GBMR51FN(nano) クレードル有 あんしん/キッティング付</v>
      </c>
      <c r="O166" s="18" t="s">
        <v>322</v>
      </c>
    </row>
    <row r="167" spans="12:15" x14ac:dyDescent="0.2">
      <c r="L167" s="18" t="s">
        <v>312</v>
      </c>
      <c r="M167" s="18" t="s">
        <v>380</v>
      </c>
      <c r="N167" s="18" t="str">
        <f t="shared" si="12"/>
        <v>UniversalOneモバイル Night 7GBMR51FN(nano) クレードル有 あんしん/キッティング付</v>
      </c>
      <c r="O167" s="18" t="s">
        <v>322</v>
      </c>
    </row>
    <row r="168" spans="12:15" x14ac:dyDescent="0.2">
      <c r="L168" s="18" t="s">
        <v>313</v>
      </c>
      <c r="M168" s="18" t="s">
        <v>380</v>
      </c>
      <c r="N168" s="18" t="str">
        <f t="shared" si="12"/>
        <v>UniversalOneモバイル Night 15GBMR51FN(nano) クレードル有 あんしん/キッティング付</v>
      </c>
      <c r="O168" s="18" t="s">
        <v>322</v>
      </c>
    </row>
    <row r="169" spans="12:15" x14ac:dyDescent="0.2">
      <c r="L169" s="18" t="s">
        <v>314</v>
      </c>
      <c r="M169" s="18" t="s">
        <v>380</v>
      </c>
      <c r="N169" s="18" t="str">
        <f t="shared" si="12"/>
        <v>UniversalOneモバイル Night 30GBMR51FN(nano) クレードル有 あんしん/キッティング付</v>
      </c>
      <c r="O169" s="18" t="s">
        <v>322</v>
      </c>
    </row>
    <row r="170" spans="12:15" x14ac:dyDescent="0.2">
      <c r="L170" s="18" t="s">
        <v>315</v>
      </c>
      <c r="M170" s="18" t="s">
        <v>380</v>
      </c>
      <c r="N170" s="18" t="str">
        <f t="shared" si="12"/>
        <v>UniversalOneモバイル Night 50GBMR51FN(nano) クレードル有 あんしん/キッティング付</v>
      </c>
      <c r="O170" s="18" t="s">
        <v>322</v>
      </c>
    </row>
    <row r="171" spans="12:15" x14ac:dyDescent="0.2">
      <c r="L171" s="18" t="s">
        <v>316</v>
      </c>
      <c r="M171" s="18" t="s">
        <v>380</v>
      </c>
      <c r="N171" s="18" t="str">
        <f t="shared" si="12"/>
        <v>UniversalOneモバイル Night 100GBMR51FN(nano) クレードル有 あんしん/キッティング付</v>
      </c>
      <c r="O171" s="18" t="s">
        <v>322</v>
      </c>
    </row>
    <row r="172" spans="12:15" x14ac:dyDescent="0.2">
      <c r="L172" s="18" t="s">
        <v>317</v>
      </c>
      <c r="M172" s="18" t="s">
        <v>380</v>
      </c>
      <c r="N172" s="18" t="str">
        <f t="shared" si="12"/>
        <v>UniversalOneモバイル Night 300GBMR51FN(nano) クレードル有 あんしん/キッティング付</v>
      </c>
      <c r="O172" s="18" t="s">
        <v>322</v>
      </c>
    </row>
    <row r="173" spans="12:15" x14ac:dyDescent="0.2">
      <c r="L173" s="18" t="s">
        <v>318</v>
      </c>
      <c r="M173" s="18" t="s">
        <v>380</v>
      </c>
      <c r="N173" s="18" t="str">
        <f t="shared" si="12"/>
        <v>UniversalOneモバイル Night 500GBMR51FN(nano) クレードル有 あんしん/キッティング付</v>
      </c>
      <c r="O173" s="18" t="s">
        <v>322</v>
      </c>
    </row>
    <row r="174" spans="12:15" x14ac:dyDescent="0.2">
      <c r="L174" s="83" t="s">
        <v>136</v>
      </c>
      <c r="M174" s="83" t="s">
        <v>385</v>
      </c>
      <c r="N174" s="59" t="str">
        <f t="shared" si="12"/>
        <v>UniversalOneモバイル ゼロMR10LN(nano) クレードル有</v>
      </c>
      <c r="O174" s="83" t="s">
        <v>321</v>
      </c>
    </row>
    <row r="175" spans="12:15" x14ac:dyDescent="0.2">
      <c r="L175" s="83" t="s">
        <v>137</v>
      </c>
      <c r="M175" s="83" t="s">
        <v>385</v>
      </c>
      <c r="N175" s="59" t="str">
        <f t="shared" si="12"/>
        <v>UniversalOneモバイル ECO 500MBMR10LN(nano) クレードル有</v>
      </c>
      <c r="O175" s="83" t="s">
        <v>321</v>
      </c>
    </row>
    <row r="176" spans="12:15" x14ac:dyDescent="0.2">
      <c r="L176" s="83" t="s">
        <v>307</v>
      </c>
      <c r="M176" s="83" t="s">
        <v>385</v>
      </c>
      <c r="N176" s="59" t="str">
        <f t="shared" si="12"/>
        <v>UniversalOneモバイル ECO 1GBMR10LN(nano) クレードル有</v>
      </c>
      <c r="O176" s="83" t="s">
        <v>321</v>
      </c>
    </row>
    <row r="177" spans="12:15" x14ac:dyDescent="0.2">
      <c r="L177" s="83" t="s">
        <v>308</v>
      </c>
      <c r="M177" s="83" t="s">
        <v>385</v>
      </c>
      <c r="N177" s="59" t="str">
        <f t="shared" si="12"/>
        <v>UniversalOneモバイル ECO 3GBMR10LN(nano) クレードル有</v>
      </c>
      <c r="O177" s="83" t="s">
        <v>321</v>
      </c>
    </row>
    <row r="178" spans="12:15" x14ac:dyDescent="0.2">
      <c r="L178" s="83" t="s">
        <v>138</v>
      </c>
      <c r="M178" s="83" t="s">
        <v>385</v>
      </c>
      <c r="N178" s="59" t="str">
        <f t="shared" si="12"/>
        <v>UniversalOneモバイル ECO 7GBMR10LN(nano) クレードル有</v>
      </c>
      <c r="O178" s="83" t="s">
        <v>321</v>
      </c>
    </row>
    <row r="179" spans="12:15" x14ac:dyDescent="0.2">
      <c r="L179" s="83" t="s">
        <v>139</v>
      </c>
      <c r="M179" s="83" t="s">
        <v>385</v>
      </c>
      <c r="N179" s="59" t="str">
        <f t="shared" si="12"/>
        <v>UniversalOneモバイル ECO 15GBMR10LN(nano) クレードル有</v>
      </c>
      <c r="O179" s="83" t="s">
        <v>321</v>
      </c>
    </row>
    <row r="180" spans="12:15" x14ac:dyDescent="0.2">
      <c r="L180" s="83" t="s">
        <v>140</v>
      </c>
      <c r="M180" s="83" t="s">
        <v>385</v>
      </c>
      <c r="N180" s="59" t="str">
        <f t="shared" si="12"/>
        <v>UniversalOneモバイル ECO 30GBMR10LN(nano) クレードル有</v>
      </c>
      <c r="O180" s="83" t="s">
        <v>321</v>
      </c>
    </row>
    <row r="181" spans="12:15" x14ac:dyDescent="0.2">
      <c r="L181" s="83" t="s">
        <v>141</v>
      </c>
      <c r="M181" s="83" t="s">
        <v>385</v>
      </c>
      <c r="N181" s="59" t="str">
        <f t="shared" si="12"/>
        <v>UniversalOneモバイル ECO 50GBMR10LN(nano) クレードル有</v>
      </c>
      <c r="O181" s="83" t="s">
        <v>321</v>
      </c>
    </row>
    <row r="182" spans="12:15" x14ac:dyDescent="0.2">
      <c r="L182" s="83" t="s">
        <v>142</v>
      </c>
      <c r="M182" s="83" t="s">
        <v>385</v>
      </c>
      <c r="N182" s="59" t="str">
        <f t="shared" si="12"/>
        <v>UniversalOneモバイル ECO 10MBプラスMR10LN(nano) クレードル有</v>
      </c>
      <c r="O182" s="83" t="s">
        <v>321</v>
      </c>
    </row>
    <row r="183" spans="12:15" x14ac:dyDescent="0.2">
      <c r="L183" s="83" t="s">
        <v>309</v>
      </c>
      <c r="M183" s="83" t="s">
        <v>385</v>
      </c>
      <c r="N183" s="59" t="str">
        <f t="shared" si="12"/>
        <v>UniversalOneモバイル ECO 30MBプラスMR10LN(nano) クレードル有</v>
      </c>
      <c r="O183" s="83" t="s">
        <v>321</v>
      </c>
    </row>
    <row r="184" spans="12:15" x14ac:dyDescent="0.2">
      <c r="L184" s="83" t="s">
        <v>310</v>
      </c>
      <c r="M184" s="83" t="s">
        <v>385</v>
      </c>
      <c r="N184" s="59" t="str">
        <f t="shared" si="12"/>
        <v>UniversalOneモバイル Night 1GBMR10LN(nano) クレードル有</v>
      </c>
      <c r="O184" s="83" t="s">
        <v>321</v>
      </c>
    </row>
    <row r="185" spans="12:15" x14ac:dyDescent="0.2">
      <c r="L185" s="83" t="s">
        <v>311</v>
      </c>
      <c r="M185" s="83" t="s">
        <v>385</v>
      </c>
      <c r="N185" s="59" t="str">
        <f t="shared" si="12"/>
        <v>UniversalOneモバイル Night 3GBMR10LN(nano) クレードル有</v>
      </c>
      <c r="O185" s="83" t="s">
        <v>321</v>
      </c>
    </row>
    <row r="186" spans="12:15" x14ac:dyDescent="0.2">
      <c r="L186" s="83" t="s">
        <v>312</v>
      </c>
      <c r="M186" s="83" t="s">
        <v>385</v>
      </c>
      <c r="N186" s="59" t="str">
        <f t="shared" si="12"/>
        <v>UniversalOneモバイル Night 7GBMR10LN(nano) クレードル有</v>
      </c>
      <c r="O186" s="83" t="s">
        <v>321</v>
      </c>
    </row>
    <row r="187" spans="12:15" x14ac:dyDescent="0.2">
      <c r="L187" s="83" t="s">
        <v>313</v>
      </c>
      <c r="M187" s="83" t="s">
        <v>385</v>
      </c>
      <c r="N187" s="59" t="str">
        <f t="shared" si="12"/>
        <v>UniversalOneモバイル Night 15GBMR10LN(nano) クレードル有</v>
      </c>
      <c r="O187" s="83" t="s">
        <v>321</v>
      </c>
    </row>
    <row r="188" spans="12:15" x14ac:dyDescent="0.2">
      <c r="L188" s="83" t="s">
        <v>314</v>
      </c>
      <c r="M188" s="83" t="s">
        <v>385</v>
      </c>
      <c r="N188" s="59" t="str">
        <f t="shared" si="12"/>
        <v>UniversalOneモバイル Night 30GBMR10LN(nano) クレードル有</v>
      </c>
      <c r="O188" s="83" t="s">
        <v>321</v>
      </c>
    </row>
    <row r="189" spans="12:15" x14ac:dyDescent="0.2">
      <c r="L189" s="83" t="s">
        <v>315</v>
      </c>
      <c r="M189" s="83" t="s">
        <v>385</v>
      </c>
      <c r="N189" s="59" t="str">
        <f t="shared" si="12"/>
        <v>UniversalOneモバイル Night 50GBMR10LN(nano) クレードル有</v>
      </c>
      <c r="O189" s="83" t="s">
        <v>321</v>
      </c>
    </row>
    <row r="190" spans="12:15" x14ac:dyDescent="0.2">
      <c r="L190" s="83" t="s">
        <v>316</v>
      </c>
      <c r="M190" s="83" t="s">
        <v>385</v>
      </c>
      <c r="N190" s="59" t="str">
        <f t="shared" si="12"/>
        <v>UniversalOneモバイル Night 100GBMR10LN(nano) クレードル有</v>
      </c>
      <c r="O190" s="83" t="s">
        <v>321</v>
      </c>
    </row>
    <row r="191" spans="12:15" x14ac:dyDescent="0.2">
      <c r="L191" s="83" t="s">
        <v>317</v>
      </c>
      <c r="M191" s="83" t="s">
        <v>385</v>
      </c>
      <c r="N191" s="59" t="str">
        <f t="shared" si="12"/>
        <v>UniversalOneモバイル Night 300GBMR10LN(nano) クレードル有</v>
      </c>
      <c r="O191" s="83" t="s">
        <v>321</v>
      </c>
    </row>
    <row r="192" spans="12:15" x14ac:dyDescent="0.2">
      <c r="L192" s="83" t="s">
        <v>318</v>
      </c>
      <c r="M192" s="83" t="s">
        <v>385</v>
      </c>
      <c r="N192" s="59" t="str">
        <f t="shared" si="12"/>
        <v>UniversalOneモバイル Night 500GBMR10LN(nano) クレードル有</v>
      </c>
      <c r="O192" s="83" t="s">
        <v>321</v>
      </c>
    </row>
    <row r="193" spans="12:15" x14ac:dyDescent="0.2">
      <c r="L193" s="83" t="s">
        <v>136</v>
      </c>
      <c r="M193" s="83" t="s">
        <v>386</v>
      </c>
      <c r="N193" s="59" t="str">
        <f t="shared" si="12"/>
        <v>UniversalOneモバイル ゼロMR10LN(nano) クレードル有 あんしん付</v>
      </c>
      <c r="O193" s="83" t="s">
        <v>321</v>
      </c>
    </row>
    <row r="194" spans="12:15" x14ac:dyDescent="0.2">
      <c r="L194" s="83" t="s">
        <v>137</v>
      </c>
      <c r="M194" s="83" t="s">
        <v>386</v>
      </c>
      <c r="N194" s="59" t="str">
        <f t="shared" si="12"/>
        <v>UniversalOneモバイル ECO 500MBMR10LN(nano) クレードル有 あんしん付</v>
      </c>
      <c r="O194" s="83" t="s">
        <v>321</v>
      </c>
    </row>
    <row r="195" spans="12:15" x14ac:dyDescent="0.2">
      <c r="L195" s="83" t="s">
        <v>307</v>
      </c>
      <c r="M195" s="83" t="s">
        <v>386</v>
      </c>
      <c r="N195" s="59" t="str">
        <f t="shared" si="12"/>
        <v>UniversalOneモバイル ECO 1GBMR10LN(nano) クレードル有 あんしん付</v>
      </c>
      <c r="O195" s="83" t="s">
        <v>321</v>
      </c>
    </row>
    <row r="196" spans="12:15" x14ac:dyDescent="0.2">
      <c r="L196" s="83" t="s">
        <v>308</v>
      </c>
      <c r="M196" s="83" t="s">
        <v>386</v>
      </c>
      <c r="N196" s="59" t="str">
        <f t="shared" si="12"/>
        <v>UniversalOneモバイル ECO 3GBMR10LN(nano) クレードル有 あんしん付</v>
      </c>
      <c r="O196" s="83" t="s">
        <v>321</v>
      </c>
    </row>
    <row r="197" spans="12:15" x14ac:dyDescent="0.2">
      <c r="L197" s="83" t="s">
        <v>138</v>
      </c>
      <c r="M197" s="83" t="s">
        <v>386</v>
      </c>
      <c r="N197" s="59" t="str">
        <f t="shared" si="12"/>
        <v>UniversalOneモバイル ECO 7GBMR10LN(nano) クレードル有 あんしん付</v>
      </c>
      <c r="O197" s="83" t="s">
        <v>321</v>
      </c>
    </row>
    <row r="198" spans="12:15" x14ac:dyDescent="0.2">
      <c r="L198" s="83" t="s">
        <v>139</v>
      </c>
      <c r="M198" s="83" t="s">
        <v>386</v>
      </c>
      <c r="N198" s="59" t="str">
        <f t="shared" si="12"/>
        <v>UniversalOneモバイル ECO 15GBMR10LN(nano) クレードル有 あんしん付</v>
      </c>
      <c r="O198" s="83" t="s">
        <v>321</v>
      </c>
    </row>
    <row r="199" spans="12:15" x14ac:dyDescent="0.2">
      <c r="L199" s="83" t="s">
        <v>140</v>
      </c>
      <c r="M199" s="83" t="s">
        <v>386</v>
      </c>
      <c r="N199" s="59" t="str">
        <f t="shared" si="12"/>
        <v>UniversalOneモバイル ECO 30GBMR10LN(nano) クレードル有 あんしん付</v>
      </c>
      <c r="O199" s="83" t="s">
        <v>321</v>
      </c>
    </row>
    <row r="200" spans="12:15" x14ac:dyDescent="0.2">
      <c r="L200" s="83" t="s">
        <v>141</v>
      </c>
      <c r="M200" s="83" t="s">
        <v>386</v>
      </c>
      <c r="N200" s="59" t="str">
        <f t="shared" si="12"/>
        <v>UniversalOneモバイル ECO 50GBMR10LN(nano) クレードル有 あんしん付</v>
      </c>
      <c r="O200" s="83" t="s">
        <v>321</v>
      </c>
    </row>
    <row r="201" spans="12:15" x14ac:dyDescent="0.2">
      <c r="L201" s="83" t="s">
        <v>142</v>
      </c>
      <c r="M201" s="83" t="s">
        <v>386</v>
      </c>
      <c r="N201" s="59" t="str">
        <f t="shared" si="12"/>
        <v>UniversalOneモバイル ECO 10MBプラスMR10LN(nano) クレードル有 あんしん付</v>
      </c>
      <c r="O201" s="83" t="s">
        <v>321</v>
      </c>
    </row>
    <row r="202" spans="12:15" x14ac:dyDescent="0.2">
      <c r="L202" s="83" t="s">
        <v>309</v>
      </c>
      <c r="M202" s="83" t="s">
        <v>386</v>
      </c>
      <c r="N202" s="59" t="str">
        <f t="shared" si="12"/>
        <v>UniversalOneモバイル ECO 30MBプラスMR10LN(nano) クレードル有 あんしん付</v>
      </c>
      <c r="O202" s="83" t="s">
        <v>321</v>
      </c>
    </row>
    <row r="203" spans="12:15" x14ac:dyDescent="0.2">
      <c r="L203" s="83" t="s">
        <v>310</v>
      </c>
      <c r="M203" s="83" t="s">
        <v>386</v>
      </c>
      <c r="N203" s="59" t="str">
        <f t="shared" si="12"/>
        <v>UniversalOneモバイル Night 1GBMR10LN(nano) クレードル有 あんしん付</v>
      </c>
      <c r="O203" s="83" t="s">
        <v>321</v>
      </c>
    </row>
    <row r="204" spans="12:15" x14ac:dyDescent="0.2">
      <c r="L204" s="83" t="s">
        <v>311</v>
      </c>
      <c r="M204" s="83" t="s">
        <v>386</v>
      </c>
      <c r="N204" s="59" t="str">
        <f t="shared" si="12"/>
        <v>UniversalOneモバイル Night 3GBMR10LN(nano) クレードル有 あんしん付</v>
      </c>
      <c r="O204" s="83" t="s">
        <v>321</v>
      </c>
    </row>
    <row r="205" spans="12:15" x14ac:dyDescent="0.2">
      <c r="L205" s="83" t="s">
        <v>312</v>
      </c>
      <c r="M205" s="83" t="s">
        <v>386</v>
      </c>
      <c r="N205" s="59" t="str">
        <f t="shared" si="12"/>
        <v>UniversalOneモバイル Night 7GBMR10LN(nano) クレードル有 あんしん付</v>
      </c>
      <c r="O205" s="83" t="s">
        <v>321</v>
      </c>
    </row>
    <row r="206" spans="12:15" x14ac:dyDescent="0.2">
      <c r="L206" s="83" t="s">
        <v>313</v>
      </c>
      <c r="M206" s="83" t="s">
        <v>386</v>
      </c>
      <c r="N206" s="59" t="str">
        <f t="shared" si="12"/>
        <v>UniversalOneモバイル Night 15GBMR10LN(nano) クレードル有 あんしん付</v>
      </c>
      <c r="O206" s="83" t="s">
        <v>321</v>
      </c>
    </row>
    <row r="207" spans="12:15" x14ac:dyDescent="0.2">
      <c r="L207" s="83" t="s">
        <v>314</v>
      </c>
      <c r="M207" s="83" t="s">
        <v>386</v>
      </c>
      <c r="N207" s="59" t="str">
        <f t="shared" si="12"/>
        <v>UniversalOneモバイル Night 30GBMR10LN(nano) クレードル有 あんしん付</v>
      </c>
      <c r="O207" s="83" t="s">
        <v>321</v>
      </c>
    </row>
    <row r="208" spans="12:15" x14ac:dyDescent="0.2">
      <c r="L208" s="83" t="s">
        <v>315</v>
      </c>
      <c r="M208" s="83" t="s">
        <v>386</v>
      </c>
      <c r="N208" s="59" t="str">
        <f t="shared" si="12"/>
        <v>UniversalOneモバイル Night 50GBMR10LN(nano) クレードル有 あんしん付</v>
      </c>
      <c r="O208" s="83" t="s">
        <v>321</v>
      </c>
    </row>
    <row r="209" spans="12:15" x14ac:dyDescent="0.2">
      <c r="L209" s="83" t="s">
        <v>316</v>
      </c>
      <c r="M209" s="83" t="s">
        <v>386</v>
      </c>
      <c r="N209" s="59" t="str">
        <f t="shared" si="12"/>
        <v>UniversalOneモバイル Night 100GBMR10LN(nano) クレードル有 あんしん付</v>
      </c>
      <c r="O209" s="83" t="s">
        <v>321</v>
      </c>
    </row>
    <row r="210" spans="12:15" x14ac:dyDescent="0.2">
      <c r="L210" s="83" t="s">
        <v>317</v>
      </c>
      <c r="M210" s="83" t="s">
        <v>386</v>
      </c>
      <c r="N210" s="59" t="str">
        <f t="shared" si="12"/>
        <v>UniversalOneモバイル Night 300GBMR10LN(nano) クレードル有 あんしん付</v>
      </c>
      <c r="O210" s="83" t="s">
        <v>321</v>
      </c>
    </row>
    <row r="211" spans="12:15" x14ac:dyDescent="0.2">
      <c r="L211" s="83" t="s">
        <v>318</v>
      </c>
      <c r="M211" s="83" t="s">
        <v>386</v>
      </c>
      <c r="N211" s="59" t="str">
        <f t="shared" si="12"/>
        <v>UniversalOneモバイル Night 500GBMR10LN(nano) クレードル有 あんしん付</v>
      </c>
      <c r="O211" s="83" t="s">
        <v>321</v>
      </c>
    </row>
    <row r="212" spans="12:15" x14ac:dyDescent="0.2">
      <c r="L212" s="83" t="s">
        <v>136</v>
      </c>
      <c r="M212" s="83" t="s">
        <v>387</v>
      </c>
      <c r="N212" s="59" t="str">
        <f t="shared" si="12"/>
        <v>UniversalOneモバイル ゼロMR10LN(nano) クレードル有 キッティング付</v>
      </c>
      <c r="O212" s="83" t="s">
        <v>321</v>
      </c>
    </row>
    <row r="213" spans="12:15" x14ac:dyDescent="0.2">
      <c r="L213" s="83" t="s">
        <v>137</v>
      </c>
      <c r="M213" s="83" t="s">
        <v>387</v>
      </c>
      <c r="N213" s="59" t="str">
        <f t="shared" si="12"/>
        <v>UniversalOneモバイル ECO 500MBMR10LN(nano) クレードル有 キッティング付</v>
      </c>
      <c r="O213" s="83" t="s">
        <v>321</v>
      </c>
    </row>
    <row r="214" spans="12:15" x14ac:dyDescent="0.2">
      <c r="L214" s="83" t="s">
        <v>307</v>
      </c>
      <c r="M214" s="83" t="s">
        <v>387</v>
      </c>
      <c r="N214" s="59" t="str">
        <f t="shared" si="12"/>
        <v>UniversalOneモバイル ECO 1GBMR10LN(nano) クレードル有 キッティング付</v>
      </c>
      <c r="O214" s="83" t="s">
        <v>321</v>
      </c>
    </row>
    <row r="215" spans="12:15" x14ac:dyDescent="0.2">
      <c r="L215" s="83" t="s">
        <v>308</v>
      </c>
      <c r="M215" s="83" t="s">
        <v>387</v>
      </c>
      <c r="N215" s="59" t="str">
        <f t="shared" si="12"/>
        <v>UniversalOneモバイル ECO 3GBMR10LN(nano) クレードル有 キッティング付</v>
      </c>
      <c r="O215" s="83" t="s">
        <v>321</v>
      </c>
    </row>
    <row r="216" spans="12:15" x14ac:dyDescent="0.2">
      <c r="L216" s="83" t="s">
        <v>138</v>
      </c>
      <c r="M216" s="83" t="s">
        <v>387</v>
      </c>
      <c r="N216" s="59" t="str">
        <f t="shared" ref="N216:N249" si="13">L216&amp;M216</f>
        <v>UniversalOneモバイル ECO 7GBMR10LN(nano) クレードル有 キッティング付</v>
      </c>
      <c r="O216" s="83" t="s">
        <v>321</v>
      </c>
    </row>
    <row r="217" spans="12:15" x14ac:dyDescent="0.2">
      <c r="L217" s="83" t="s">
        <v>139</v>
      </c>
      <c r="M217" s="83" t="s">
        <v>387</v>
      </c>
      <c r="N217" s="59" t="str">
        <f t="shared" si="13"/>
        <v>UniversalOneモバイル ECO 15GBMR10LN(nano) クレードル有 キッティング付</v>
      </c>
      <c r="O217" s="83" t="s">
        <v>321</v>
      </c>
    </row>
    <row r="218" spans="12:15" x14ac:dyDescent="0.2">
      <c r="L218" s="83" t="s">
        <v>140</v>
      </c>
      <c r="M218" s="83" t="s">
        <v>387</v>
      </c>
      <c r="N218" s="59" t="str">
        <f t="shared" si="13"/>
        <v>UniversalOneモバイル ECO 30GBMR10LN(nano) クレードル有 キッティング付</v>
      </c>
      <c r="O218" s="83" t="s">
        <v>321</v>
      </c>
    </row>
    <row r="219" spans="12:15" x14ac:dyDescent="0.2">
      <c r="L219" s="83" t="s">
        <v>141</v>
      </c>
      <c r="M219" s="83" t="s">
        <v>387</v>
      </c>
      <c r="N219" s="59" t="str">
        <f t="shared" si="13"/>
        <v>UniversalOneモバイル ECO 50GBMR10LN(nano) クレードル有 キッティング付</v>
      </c>
      <c r="O219" s="83" t="s">
        <v>321</v>
      </c>
    </row>
    <row r="220" spans="12:15" x14ac:dyDescent="0.2">
      <c r="L220" s="83" t="s">
        <v>142</v>
      </c>
      <c r="M220" s="83" t="s">
        <v>387</v>
      </c>
      <c r="N220" s="59" t="str">
        <f t="shared" si="13"/>
        <v>UniversalOneモバイル ECO 10MBプラスMR10LN(nano) クレードル有 キッティング付</v>
      </c>
      <c r="O220" s="83" t="s">
        <v>321</v>
      </c>
    </row>
    <row r="221" spans="12:15" x14ac:dyDescent="0.2">
      <c r="L221" s="83" t="s">
        <v>309</v>
      </c>
      <c r="M221" s="83" t="s">
        <v>387</v>
      </c>
      <c r="N221" s="59" t="str">
        <f t="shared" si="13"/>
        <v>UniversalOneモバイル ECO 30MBプラスMR10LN(nano) クレードル有 キッティング付</v>
      </c>
      <c r="O221" s="83" t="s">
        <v>321</v>
      </c>
    </row>
    <row r="222" spans="12:15" x14ac:dyDescent="0.2">
      <c r="L222" s="83" t="s">
        <v>310</v>
      </c>
      <c r="M222" s="83" t="s">
        <v>387</v>
      </c>
      <c r="N222" s="59" t="str">
        <f t="shared" si="13"/>
        <v>UniversalOneモバイル Night 1GBMR10LN(nano) クレードル有 キッティング付</v>
      </c>
      <c r="O222" s="83" t="s">
        <v>321</v>
      </c>
    </row>
    <row r="223" spans="12:15" x14ac:dyDescent="0.2">
      <c r="L223" s="83" t="s">
        <v>311</v>
      </c>
      <c r="M223" s="83" t="s">
        <v>387</v>
      </c>
      <c r="N223" s="59" t="str">
        <f t="shared" si="13"/>
        <v>UniversalOneモバイル Night 3GBMR10LN(nano) クレードル有 キッティング付</v>
      </c>
      <c r="O223" s="83" t="s">
        <v>321</v>
      </c>
    </row>
    <row r="224" spans="12:15" x14ac:dyDescent="0.2">
      <c r="L224" s="83" t="s">
        <v>312</v>
      </c>
      <c r="M224" s="83" t="s">
        <v>387</v>
      </c>
      <c r="N224" s="59" t="str">
        <f t="shared" si="13"/>
        <v>UniversalOneモバイル Night 7GBMR10LN(nano) クレードル有 キッティング付</v>
      </c>
      <c r="O224" s="83" t="s">
        <v>321</v>
      </c>
    </row>
    <row r="225" spans="12:15" x14ac:dyDescent="0.2">
      <c r="L225" s="83" t="s">
        <v>313</v>
      </c>
      <c r="M225" s="83" t="s">
        <v>387</v>
      </c>
      <c r="N225" s="59" t="str">
        <f t="shared" si="13"/>
        <v>UniversalOneモバイル Night 15GBMR10LN(nano) クレードル有 キッティング付</v>
      </c>
      <c r="O225" s="83" t="s">
        <v>321</v>
      </c>
    </row>
    <row r="226" spans="12:15" x14ac:dyDescent="0.2">
      <c r="L226" s="83" t="s">
        <v>314</v>
      </c>
      <c r="M226" s="83" t="s">
        <v>387</v>
      </c>
      <c r="N226" s="59" t="str">
        <f t="shared" si="13"/>
        <v>UniversalOneモバイル Night 30GBMR10LN(nano) クレードル有 キッティング付</v>
      </c>
      <c r="O226" s="83" t="s">
        <v>321</v>
      </c>
    </row>
    <row r="227" spans="12:15" x14ac:dyDescent="0.2">
      <c r="L227" s="83" t="s">
        <v>315</v>
      </c>
      <c r="M227" s="83" t="s">
        <v>387</v>
      </c>
      <c r="N227" s="59" t="str">
        <f t="shared" si="13"/>
        <v>UniversalOneモバイル Night 50GBMR10LN(nano) クレードル有 キッティング付</v>
      </c>
      <c r="O227" s="83" t="s">
        <v>321</v>
      </c>
    </row>
    <row r="228" spans="12:15" x14ac:dyDescent="0.2">
      <c r="L228" s="83" t="s">
        <v>316</v>
      </c>
      <c r="M228" s="83" t="s">
        <v>387</v>
      </c>
      <c r="N228" s="59" t="str">
        <f t="shared" si="13"/>
        <v>UniversalOneモバイル Night 100GBMR10LN(nano) クレードル有 キッティング付</v>
      </c>
      <c r="O228" s="83" t="s">
        <v>321</v>
      </c>
    </row>
    <row r="229" spans="12:15" x14ac:dyDescent="0.2">
      <c r="L229" s="83" t="s">
        <v>317</v>
      </c>
      <c r="M229" s="83" t="s">
        <v>387</v>
      </c>
      <c r="N229" s="59" t="str">
        <f t="shared" si="13"/>
        <v>UniversalOneモバイル Night 300GBMR10LN(nano) クレードル有 キッティング付</v>
      </c>
      <c r="O229" s="83" t="s">
        <v>321</v>
      </c>
    </row>
    <row r="230" spans="12:15" x14ac:dyDescent="0.2">
      <c r="L230" s="83" t="s">
        <v>318</v>
      </c>
      <c r="M230" s="83" t="s">
        <v>387</v>
      </c>
      <c r="N230" s="59" t="str">
        <f t="shared" si="13"/>
        <v>UniversalOneモバイル Night 500GBMR10LN(nano) クレードル有 キッティング付</v>
      </c>
      <c r="O230" s="83" t="s">
        <v>321</v>
      </c>
    </row>
    <row r="231" spans="12:15" x14ac:dyDescent="0.2">
      <c r="L231" s="83" t="s">
        <v>136</v>
      </c>
      <c r="M231" s="83" t="s">
        <v>388</v>
      </c>
      <c r="N231" s="59" t="str">
        <f t="shared" si="13"/>
        <v>UniversalOneモバイル ゼロMR10LN(nano) クレードル有 あんしん/キッティング付</v>
      </c>
      <c r="O231" s="83" t="s">
        <v>321</v>
      </c>
    </row>
    <row r="232" spans="12:15" x14ac:dyDescent="0.2">
      <c r="L232" s="83" t="s">
        <v>137</v>
      </c>
      <c r="M232" s="83" t="s">
        <v>388</v>
      </c>
      <c r="N232" s="59" t="str">
        <f t="shared" si="13"/>
        <v>UniversalOneモバイル ECO 500MBMR10LN(nano) クレードル有 あんしん/キッティング付</v>
      </c>
      <c r="O232" s="83" t="s">
        <v>321</v>
      </c>
    </row>
    <row r="233" spans="12:15" x14ac:dyDescent="0.2">
      <c r="L233" s="83" t="s">
        <v>307</v>
      </c>
      <c r="M233" s="83" t="s">
        <v>388</v>
      </c>
      <c r="N233" s="59" t="str">
        <f t="shared" si="13"/>
        <v>UniversalOneモバイル ECO 1GBMR10LN(nano) クレードル有 あんしん/キッティング付</v>
      </c>
      <c r="O233" s="83" t="s">
        <v>321</v>
      </c>
    </row>
    <row r="234" spans="12:15" x14ac:dyDescent="0.2">
      <c r="L234" s="83" t="s">
        <v>308</v>
      </c>
      <c r="M234" s="83" t="s">
        <v>388</v>
      </c>
      <c r="N234" s="59" t="str">
        <f t="shared" si="13"/>
        <v>UniversalOneモバイル ECO 3GBMR10LN(nano) クレードル有 あんしん/キッティング付</v>
      </c>
      <c r="O234" s="83" t="s">
        <v>321</v>
      </c>
    </row>
    <row r="235" spans="12:15" x14ac:dyDescent="0.2">
      <c r="L235" s="83" t="s">
        <v>138</v>
      </c>
      <c r="M235" s="83" t="s">
        <v>388</v>
      </c>
      <c r="N235" s="59" t="str">
        <f t="shared" si="13"/>
        <v>UniversalOneモバイル ECO 7GBMR10LN(nano) クレードル有 あんしん/キッティング付</v>
      </c>
      <c r="O235" s="83" t="s">
        <v>321</v>
      </c>
    </row>
    <row r="236" spans="12:15" x14ac:dyDescent="0.2">
      <c r="L236" s="83" t="s">
        <v>139</v>
      </c>
      <c r="M236" s="83" t="s">
        <v>388</v>
      </c>
      <c r="N236" s="59" t="str">
        <f t="shared" si="13"/>
        <v>UniversalOneモバイル ECO 15GBMR10LN(nano) クレードル有 あんしん/キッティング付</v>
      </c>
      <c r="O236" s="83" t="s">
        <v>321</v>
      </c>
    </row>
    <row r="237" spans="12:15" x14ac:dyDescent="0.2">
      <c r="L237" s="83" t="s">
        <v>140</v>
      </c>
      <c r="M237" s="83" t="s">
        <v>388</v>
      </c>
      <c r="N237" s="59" t="str">
        <f t="shared" si="13"/>
        <v>UniversalOneモバイル ECO 30GBMR10LN(nano) クレードル有 あんしん/キッティング付</v>
      </c>
      <c r="O237" s="83" t="s">
        <v>321</v>
      </c>
    </row>
    <row r="238" spans="12:15" x14ac:dyDescent="0.2">
      <c r="L238" s="83" t="s">
        <v>141</v>
      </c>
      <c r="M238" s="83" t="s">
        <v>388</v>
      </c>
      <c r="N238" s="59" t="str">
        <f t="shared" si="13"/>
        <v>UniversalOneモバイル ECO 50GBMR10LN(nano) クレードル有 あんしん/キッティング付</v>
      </c>
      <c r="O238" s="83" t="s">
        <v>321</v>
      </c>
    </row>
    <row r="239" spans="12:15" x14ac:dyDescent="0.2">
      <c r="L239" s="83" t="s">
        <v>142</v>
      </c>
      <c r="M239" s="83" t="s">
        <v>388</v>
      </c>
      <c r="N239" s="59" t="str">
        <f t="shared" si="13"/>
        <v>UniversalOneモバイル ECO 10MBプラスMR10LN(nano) クレードル有 あんしん/キッティング付</v>
      </c>
      <c r="O239" s="83" t="s">
        <v>321</v>
      </c>
    </row>
    <row r="240" spans="12:15" x14ac:dyDescent="0.2">
      <c r="L240" s="83" t="s">
        <v>309</v>
      </c>
      <c r="M240" s="83" t="s">
        <v>388</v>
      </c>
      <c r="N240" s="59" t="str">
        <f t="shared" si="13"/>
        <v>UniversalOneモバイル ECO 30MBプラスMR10LN(nano) クレードル有 あんしん/キッティング付</v>
      </c>
      <c r="O240" s="83" t="s">
        <v>321</v>
      </c>
    </row>
    <row r="241" spans="12:15" x14ac:dyDescent="0.2">
      <c r="L241" s="83" t="s">
        <v>310</v>
      </c>
      <c r="M241" s="83" t="s">
        <v>388</v>
      </c>
      <c r="N241" s="59" t="str">
        <f t="shared" si="13"/>
        <v>UniversalOneモバイル Night 1GBMR10LN(nano) クレードル有 あんしん/キッティング付</v>
      </c>
      <c r="O241" s="83" t="s">
        <v>321</v>
      </c>
    </row>
    <row r="242" spans="12:15" x14ac:dyDescent="0.2">
      <c r="L242" s="83" t="s">
        <v>311</v>
      </c>
      <c r="M242" s="83" t="s">
        <v>388</v>
      </c>
      <c r="N242" s="59" t="str">
        <f t="shared" si="13"/>
        <v>UniversalOneモバイル Night 3GBMR10LN(nano) クレードル有 あんしん/キッティング付</v>
      </c>
      <c r="O242" s="83" t="s">
        <v>321</v>
      </c>
    </row>
    <row r="243" spans="12:15" x14ac:dyDescent="0.2">
      <c r="L243" s="83" t="s">
        <v>312</v>
      </c>
      <c r="M243" s="83" t="s">
        <v>388</v>
      </c>
      <c r="N243" s="59" t="str">
        <f t="shared" si="13"/>
        <v>UniversalOneモバイル Night 7GBMR10LN(nano) クレードル有 あんしん/キッティング付</v>
      </c>
      <c r="O243" s="83" t="s">
        <v>321</v>
      </c>
    </row>
    <row r="244" spans="12:15" x14ac:dyDescent="0.2">
      <c r="L244" s="83" t="s">
        <v>313</v>
      </c>
      <c r="M244" s="83" t="s">
        <v>388</v>
      </c>
      <c r="N244" s="59" t="str">
        <f t="shared" si="13"/>
        <v>UniversalOneモバイル Night 15GBMR10LN(nano) クレードル有 あんしん/キッティング付</v>
      </c>
      <c r="O244" s="83" t="s">
        <v>321</v>
      </c>
    </row>
    <row r="245" spans="12:15" x14ac:dyDescent="0.2">
      <c r="L245" s="83" t="s">
        <v>314</v>
      </c>
      <c r="M245" s="83" t="s">
        <v>388</v>
      </c>
      <c r="N245" s="59" t="str">
        <f t="shared" si="13"/>
        <v>UniversalOneモバイル Night 30GBMR10LN(nano) クレードル有 あんしん/キッティング付</v>
      </c>
      <c r="O245" s="83" t="s">
        <v>321</v>
      </c>
    </row>
    <row r="246" spans="12:15" x14ac:dyDescent="0.2">
      <c r="L246" s="83" t="s">
        <v>315</v>
      </c>
      <c r="M246" s="83" t="s">
        <v>388</v>
      </c>
      <c r="N246" s="59" t="str">
        <f t="shared" si="13"/>
        <v>UniversalOneモバイル Night 50GBMR10LN(nano) クレードル有 あんしん/キッティング付</v>
      </c>
      <c r="O246" s="83" t="s">
        <v>321</v>
      </c>
    </row>
    <row r="247" spans="12:15" x14ac:dyDescent="0.2">
      <c r="L247" s="83" t="s">
        <v>316</v>
      </c>
      <c r="M247" s="83" t="s">
        <v>388</v>
      </c>
      <c r="N247" s="59" t="str">
        <f t="shared" si="13"/>
        <v>UniversalOneモバイル Night 100GBMR10LN(nano) クレードル有 あんしん/キッティング付</v>
      </c>
      <c r="O247" s="83" t="s">
        <v>321</v>
      </c>
    </row>
    <row r="248" spans="12:15" x14ac:dyDescent="0.2">
      <c r="L248" s="83" t="s">
        <v>317</v>
      </c>
      <c r="M248" s="83" t="s">
        <v>388</v>
      </c>
      <c r="N248" s="59" t="str">
        <f t="shared" si="13"/>
        <v>UniversalOneモバイル Night 300GBMR10LN(nano) クレードル有 あんしん/キッティング付</v>
      </c>
      <c r="O248" s="83" t="s">
        <v>321</v>
      </c>
    </row>
    <row r="249" spans="12:15" x14ac:dyDescent="0.2">
      <c r="L249" s="83" t="s">
        <v>318</v>
      </c>
      <c r="M249" s="83" t="s">
        <v>388</v>
      </c>
      <c r="N249" s="59" t="str">
        <f t="shared" si="13"/>
        <v>UniversalOneモバイル Night 500GBMR10LN(nano) クレードル有 あんしん/キッティング付</v>
      </c>
      <c r="O249" s="83" t="s">
        <v>321</v>
      </c>
    </row>
    <row r="250" spans="12:15" x14ac:dyDescent="0.2">
      <c r="L250" s="43" t="s">
        <v>136</v>
      </c>
      <c r="M250" s="43" t="s">
        <v>351</v>
      </c>
      <c r="N250" s="44" t="str">
        <f t="shared" ref="N250" si="14">L250&amp;M250</f>
        <v>UniversalOneモバイル ゼロAX220(SMS)(標準SIM)</v>
      </c>
      <c r="O250" s="44" t="s">
        <v>323</v>
      </c>
    </row>
    <row r="251" spans="12:15" x14ac:dyDescent="0.2">
      <c r="L251" s="43" t="s">
        <v>137</v>
      </c>
      <c r="M251" s="43" t="s">
        <v>351</v>
      </c>
      <c r="N251" s="44" t="str">
        <f t="shared" ref="N251:N275" si="15">L251&amp;M251</f>
        <v>UniversalOneモバイル ECO 500MBAX220(SMS)(標準SIM)</v>
      </c>
      <c r="O251" s="44" t="s">
        <v>323</v>
      </c>
    </row>
    <row r="252" spans="12:15" x14ac:dyDescent="0.2">
      <c r="L252" s="43" t="s">
        <v>307</v>
      </c>
      <c r="M252" s="43" t="s">
        <v>351</v>
      </c>
      <c r="N252" s="44" t="str">
        <f t="shared" si="15"/>
        <v>UniversalOneモバイル ECO 1GBAX220(SMS)(標準SIM)</v>
      </c>
      <c r="O252" s="44" t="s">
        <v>323</v>
      </c>
    </row>
    <row r="253" spans="12:15" x14ac:dyDescent="0.2">
      <c r="L253" s="43" t="s">
        <v>308</v>
      </c>
      <c r="M253" s="43" t="s">
        <v>351</v>
      </c>
      <c r="N253" s="44" t="str">
        <f t="shared" si="15"/>
        <v>UniversalOneモバイル ECO 3GBAX220(SMS)(標準SIM)</v>
      </c>
      <c r="O253" s="44" t="s">
        <v>323</v>
      </c>
    </row>
    <row r="254" spans="12:15" x14ac:dyDescent="0.2">
      <c r="L254" s="43" t="s">
        <v>138</v>
      </c>
      <c r="M254" s="43" t="s">
        <v>351</v>
      </c>
      <c r="N254" s="44" t="str">
        <f t="shared" si="15"/>
        <v>UniversalOneモバイル ECO 7GBAX220(SMS)(標準SIM)</v>
      </c>
      <c r="O254" s="44" t="s">
        <v>323</v>
      </c>
    </row>
    <row r="255" spans="12:15" x14ac:dyDescent="0.2">
      <c r="L255" s="43" t="s">
        <v>139</v>
      </c>
      <c r="M255" s="43" t="s">
        <v>351</v>
      </c>
      <c r="N255" s="44" t="str">
        <f t="shared" si="15"/>
        <v>UniversalOneモバイル ECO 15GBAX220(SMS)(標準SIM)</v>
      </c>
      <c r="O255" s="44" t="s">
        <v>323</v>
      </c>
    </row>
    <row r="256" spans="12:15" x14ac:dyDescent="0.2">
      <c r="L256" s="43" t="s">
        <v>140</v>
      </c>
      <c r="M256" s="43" t="s">
        <v>351</v>
      </c>
      <c r="N256" s="44" t="str">
        <f t="shared" si="15"/>
        <v>UniversalOneモバイル ECO 30GBAX220(SMS)(標準SIM)</v>
      </c>
      <c r="O256" s="44" t="s">
        <v>323</v>
      </c>
    </row>
    <row r="257" spans="12:15" x14ac:dyDescent="0.2">
      <c r="L257" s="43" t="s">
        <v>141</v>
      </c>
      <c r="M257" s="43" t="s">
        <v>351</v>
      </c>
      <c r="N257" s="44" t="str">
        <f t="shared" si="15"/>
        <v>UniversalOneモバイル ECO 50GBAX220(SMS)(標準SIM)</v>
      </c>
      <c r="O257" s="44" t="s">
        <v>323</v>
      </c>
    </row>
    <row r="258" spans="12:15" x14ac:dyDescent="0.2">
      <c r="L258" s="43" t="s">
        <v>142</v>
      </c>
      <c r="M258" s="43" t="s">
        <v>351</v>
      </c>
      <c r="N258" s="44" t="str">
        <f t="shared" si="15"/>
        <v>UniversalOneモバイル ECO 10MBプラスAX220(SMS)(標準SIM)</v>
      </c>
      <c r="O258" s="44" t="s">
        <v>323</v>
      </c>
    </row>
    <row r="259" spans="12:15" x14ac:dyDescent="0.2">
      <c r="L259" s="43" t="s">
        <v>309</v>
      </c>
      <c r="M259" s="43" t="s">
        <v>351</v>
      </c>
      <c r="N259" s="44" t="str">
        <f t="shared" si="15"/>
        <v>UniversalOneモバイル ECO 30MBプラスAX220(SMS)(標準SIM)</v>
      </c>
      <c r="O259" s="44" t="s">
        <v>323</v>
      </c>
    </row>
    <row r="260" spans="12:15" x14ac:dyDescent="0.2">
      <c r="L260" s="43" t="s">
        <v>310</v>
      </c>
      <c r="M260" s="43" t="s">
        <v>351</v>
      </c>
      <c r="N260" s="44" t="str">
        <f t="shared" si="15"/>
        <v>UniversalOneモバイル Night 1GBAX220(SMS)(標準SIM)</v>
      </c>
      <c r="O260" s="44" t="s">
        <v>323</v>
      </c>
    </row>
    <row r="261" spans="12:15" x14ac:dyDescent="0.2">
      <c r="L261" s="43" t="s">
        <v>311</v>
      </c>
      <c r="M261" s="43" t="s">
        <v>351</v>
      </c>
      <c r="N261" s="44" t="str">
        <f t="shared" si="15"/>
        <v>UniversalOneモバイル Night 3GBAX220(SMS)(標準SIM)</v>
      </c>
      <c r="O261" s="44" t="s">
        <v>323</v>
      </c>
    </row>
    <row r="262" spans="12:15" x14ac:dyDescent="0.2">
      <c r="L262" s="43" t="s">
        <v>312</v>
      </c>
      <c r="M262" s="43" t="s">
        <v>351</v>
      </c>
      <c r="N262" s="44" t="str">
        <f t="shared" si="15"/>
        <v>UniversalOneモバイル Night 7GBAX220(SMS)(標準SIM)</v>
      </c>
      <c r="O262" s="44" t="s">
        <v>323</v>
      </c>
    </row>
    <row r="263" spans="12:15" x14ac:dyDescent="0.2">
      <c r="L263" s="43" t="s">
        <v>313</v>
      </c>
      <c r="M263" s="43" t="s">
        <v>351</v>
      </c>
      <c r="N263" s="44" t="str">
        <f t="shared" si="15"/>
        <v>UniversalOneモバイル Night 15GBAX220(SMS)(標準SIM)</v>
      </c>
      <c r="O263" s="44" t="s">
        <v>323</v>
      </c>
    </row>
    <row r="264" spans="12:15" x14ac:dyDescent="0.2">
      <c r="L264" s="43" t="s">
        <v>314</v>
      </c>
      <c r="M264" s="43" t="s">
        <v>351</v>
      </c>
      <c r="N264" s="44" t="str">
        <f t="shared" si="15"/>
        <v>UniversalOneモバイル Night 30GBAX220(SMS)(標準SIM)</v>
      </c>
      <c r="O264" s="44" t="s">
        <v>323</v>
      </c>
    </row>
    <row r="265" spans="12:15" x14ac:dyDescent="0.2">
      <c r="L265" s="43" t="s">
        <v>315</v>
      </c>
      <c r="M265" s="43" t="s">
        <v>351</v>
      </c>
      <c r="N265" s="44" t="str">
        <f t="shared" si="15"/>
        <v>UniversalOneモバイル Night 50GBAX220(SMS)(標準SIM)</v>
      </c>
      <c r="O265" s="44" t="s">
        <v>323</v>
      </c>
    </row>
    <row r="266" spans="12:15" x14ac:dyDescent="0.2">
      <c r="L266" s="43" t="s">
        <v>316</v>
      </c>
      <c r="M266" s="43" t="s">
        <v>351</v>
      </c>
      <c r="N266" s="44" t="str">
        <f t="shared" si="15"/>
        <v>UniversalOneモバイル Night 100GBAX220(SMS)(標準SIM)</v>
      </c>
      <c r="O266" s="44" t="s">
        <v>323</v>
      </c>
    </row>
    <row r="267" spans="12:15" x14ac:dyDescent="0.2">
      <c r="L267" s="43" t="s">
        <v>317</v>
      </c>
      <c r="M267" s="43" t="s">
        <v>351</v>
      </c>
      <c r="N267" s="44" t="str">
        <f t="shared" si="15"/>
        <v>UniversalOneモバイル Night 300GBAX220(SMS)(標準SIM)</v>
      </c>
      <c r="O267" s="44" t="s">
        <v>323</v>
      </c>
    </row>
    <row r="268" spans="12:15" x14ac:dyDescent="0.2">
      <c r="L268" s="43" t="s">
        <v>318</v>
      </c>
      <c r="M268" s="43" t="s">
        <v>351</v>
      </c>
      <c r="N268" s="44" t="str">
        <f t="shared" si="15"/>
        <v>UniversalOneモバイル Night 500GBAX220(SMS)(標準SIM)</v>
      </c>
      <c r="O268" s="44" t="s">
        <v>323</v>
      </c>
    </row>
    <row r="269" spans="12:15" x14ac:dyDescent="0.2">
      <c r="L269" s="43" t="s">
        <v>136</v>
      </c>
      <c r="M269" s="43" t="s">
        <v>363</v>
      </c>
      <c r="N269" s="44" t="str">
        <f t="shared" si="15"/>
        <v>UniversalOneモバイル ゼロRX220(SMS)(標準SIM)</v>
      </c>
      <c r="O269" s="44" t="s">
        <v>323</v>
      </c>
    </row>
    <row r="270" spans="12:15" x14ac:dyDescent="0.2">
      <c r="L270" s="43" t="s">
        <v>137</v>
      </c>
      <c r="M270" s="43" t="s">
        <v>363</v>
      </c>
      <c r="N270" s="44" t="str">
        <f t="shared" si="15"/>
        <v>UniversalOneモバイル ECO 500MBRX220(SMS)(標準SIM)</v>
      </c>
      <c r="O270" s="44" t="s">
        <v>323</v>
      </c>
    </row>
    <row r="271" spans="12:15" x14ac:dyDescent="0.2">
      <c r="L271" s="43" t="s">
        <v>307</v>
      </c>
      <c r="M271" s="43" t="s">
        <v>363</v>
      </c>
      <c r="N271" s="44" t="str">
        <f t="shared" si="15"/>
        <v>UniversalOneモバイル ECO 1GBRX220(SMS)(標準SIM)</v>
      </c>
      <c r="O271" s="44" t="s">
        <v>323</v>
      </c>
    </row>
    <row r="272" spans="12:15" x14ac:dyDescent="0.2">
      <c r="L272" s="43" t="s">
        <v>308</v>
      </c>
      <c r="M272" s="43" t="s">
        <v>363</v>
      </c>
      <c r="N272" s="44" t="str">
        <f t="shared" si="15"/>
        <v>UniversalOneモバイル ECO 3GBRX220(SMS)(標準SIM)</v>
      </c>
      <c r="O272" s="44" t="s">
        <v>323</v>
      </c>
    </row>
    <row r="273" spans="12:15" x14ac:dyDescent="0.2">
      <c r="L273" s="43" t="s">
        <v>138</v>
      </c>
      <c r="M273" s="43" t="s">
        <v>363</v>
      </c>
      <c r="N273" s="44" t="str">
        <f t="shared" si="15"/>
        <v>UniversalOneモバイル ECO 7GBRX220(SMS)(標準SIM)</v>
      </c>
      <c r="O273" s="44" t="s">
        <v>323</v>
      </c>
    </row>
    <row r="274" spans="12:15" x14ac:dyDescent="0.2">
      <c r="L274" s="43" t="s">
        <v>139</v>
      </c>
      <c r="M274" s="43" t="s">
        <v>363</v>
      </c>
      <c r="N274" s="44" t="str">
        <f t="shared" si="15"/>
        <v>UniversalOneモバイル ECO 15GBRX220(SMS)(標準SIM)</v>
      </c>
      <c r="O274" s="44" t="s">
        <v>323</v>
      </c>
    </row>
    <row r="275" spans="12:15" x14ac:dyDescent="0.2">
      <c r="L275" s="43" t="s">
        <v>140</v>
      </c>
      <c r="M275" s="43" t="s">
        <v>363</v>
      </c>
      <c r="N275" s="44" t="str">
        <f t="shared" si="15"/>
        <v>UniversalOneモバイル ECO 30GBRX220(SMS)(標準SIM)</v>
      </c>
      <c r="O275" s="44" t="s">
        <v>323</v>
      </c>
    </row>
    <row r="276" spans="12:15" x14ac:dyDescent="0.2">
      <c r="L276" s="43" t="s">
        <v>141</v>
      </c>
      <c r="M276" s="43" t="s">
        <v>363</v>
      </c>
      <c r="N276" s="44" t="str">
        <f t="shared" ref="N276:N306" si="16">L276&amp;M276</f>
        <v>UniversalOneモバイル ECO 50GBRX220(SMS)(標準SIM)</v>
      </c>
      <c r="O276" s="44" t="s">
        <v>323</v>
      </c>
    </row>
    <row r="277" spans="12:15" x14ac:dyDescent="0.2">
      <c r="L277" s="43" t="s">
        <v>142</v>
      </c>
      <c r="M277" s="43" t="s">
        <v>363</v>
      </c>
      <c r="N277" s="44" t="str">
        <f t="shared" si="16"/>
        <v>UniversalOneモバイル ECO 10MBプラスRX220(SMS)(標準SIM)</v>
      </c>
      <c r="O277" s="44" t="s">
        <v>323</v>
      </c>
    </row>
    <row r="278" spans="12:15" x14ac:dyDescent="0.2">
      <c r="L278" s="43" t="s">
        <v>309</v>
      </c>
      <c r="M278" s="43" t="s">
        <v>363</v>
      </c>
      <c r="N278" s="44" t="str">
        <f t="shared" si="16"/>
        <v>UniversalOneモバイル ECO 30MBプラスRX220(SMS)(標準SIM)</v>
      </c>
      <c r="O278" s="44" t="s">
        <v>323</v>
      </c>
    </row>
    <row r="279" spans="12:15" x14ac:dyDescent="0.2">
      <c r="L279" s="43" t="s">
        <v>310</v>
      </c>
      <c r="M279" s="43" t="s">
        <v>363</v>
      </c>
      <c r="N279" s="44" t="str">
        <f t="shared" si="16"/>
        <v>UniversalOneモバイル Night 1GBRX220(SMS)(標準SIM)</v>
      </c>
      <c r="O279" s="44" t="s">
        <v>323</v>
      </c>
    </row>
    <row r="280" spans="12:15" x14ac:dyDescent="0.2">
      <c r="L280" s="43" t="s">
        <v>311</v>
      </c>
      <c r="M280" s="43" t="s">
        <v>363</v>
      </c>
      <c r="N280" s="44" t="str">
        <f t="shared" si="16"/>
        <v>UniversalOneモバイル Night 3GBRX220(SMS)(標準SIM)</v>
      </c>
      <c r="O280" s="44" t="s">
        <v>323</v>
      </c>
    </row>
    <row r="281" spans="12:15" x14ac:dyDescent="0.2">
      <c r="L281" s="43" t="s">
        <v>312</v>
      </c>
      <c r="M281" s="43" t="s">
        <v>363</v>
      </c>
      <c r="N281" s="44" t="str">
        <f t="shared" si="16"/>
        <v>UniversalOneモバイル Night 7GBRX220(SMS)(標準SIM)</v>
      </c>
      <c r="O281" s="44" t="s">
        <v>323</v>
      </c>
    </row>
    <row r="282" spans="12:15" x14ac:dyDescent="0.2">
      <c r="L282" s="43" t="s">
        <v>313</v>
      </c>
      <c r="M282" s="43" t="s">
        <v>363</v>
      </c>
      <c r="N282" s="44" t="str">
        <f t="shared" si="16"/>
        <v>UniversalOneモバイル Night 15GBRX220(SMS)(標準SIM)</v>
      </c>
      <c r="O282" s="44" t="s">
        <v>323</v>
      </c>
    </row>
    <row r="283" spans="12:15" x14ac:dyDescent="0.2">
      <c r="L283" s="43" t="s">
        <v>314</v>
      </c>
      <c r="M283" s="43" t="s">
        <v>363</v>
      </c>
      <c r="N283" s="44" t="str">
        <f t="shared" si="16"/>
        <v>UniversalOneモバイル Night 30GBRX220(SMS)(標準SIM)</v>
      </c>
      <c r="O283" s="44" t="s">
        <v>323</v>
      </c>
    </row>
    <row r="284" spans="12:15" x14ac:dyDescent="0.2">
      <c r="L284" s="43" t="s">
        <v>315</v>
      </c>
      <c r="M284" s="43" t="s">
        <v>363</v>
      </c>
      <c r="N284" s="44" t="str">
        <f t="shared" si="16"/>
        <v>UniversalOneモバイル Night 50GBRX220(SMS)(標準SIM)</v>
      </c>
      <c r="O284" s="44" t="s">
        <v>323</v>
      </c>
    </row>
    <row r="285" spans="12:15" x14ac:dyDescent="0.2">
      <c r="L285" s="43" t="s">
        <v>316</v>
      </c>
      <c r="M285" s="43" t="s">
        <v>363</v>
      </c>
      <c r="N285" s="44" t="str">
        <f t="shared" si="16"/>
        <v>UniversalOneモバイル Night 100GBRX220(SMS)(標準SIM)</v>
      </c>
      <c r="O285" s="44" t="s">
        <v>323</v>
      </c>
    </row>
    <row r="286" spans="12:15" x14ac:dyDescent="0.2">
      <c r="L286" s="43" t="s">
        <v>317</v>
      </c>
      <c r="M286" s="43" t="s">
        <v>363</v>
      </c>
      <c r="N286" s="44" t="str">
        <f t="shared" si="16"/>
        <v>UniversalOneモバイル Night 300GBRX220(SMS)(標準SIM)</v>
      </c>
      <c r="O286" s="44" t="s">
        <v>323</v>
      </c>
    </row>
    <row r="287" spans="12:15" x14ac:dyDescent="0.2">
      <c r="L287" s="43" t="s">
        <v>318</v>
      </c>
      <c r="M287" s="43" t="s">
        <v>363</v>
      </c>
      <c r="N287" s="44" t="str">
        <f t="shared" si="16"/>
        <v>UniversalOneモバイル Night 500GBRX220(SMS)(標準SIM)</v>
      </c>
      <c r="O287" s="44" t="s">
        <v>323</v>
      </c>
    </row>
    <row r="288" spans="12:15" x14ac:dyDescent="0.2">
      <c r="L288" s="43" t="s">
        <v>136</v>
      </c>
      <c r="M288" s="43" t="s">
        <v>325</v>
      </c>
      <c r="N288" s="44" t="str">
        <f t="shared" si="16"/>
        <v>UniversalOneモバイル ゼロテレワーク用PC_NEC キッティング付き</v>
      </c>
      <c r="O288" s="44" t="s">
        <v>323</v>
      </c>
    </row>
    <row r="289" spans="12:15" x14ac:dyDescent="0.2">
      <c r="L289" s="43" t="s">
        <v>137</v>
      </c>
      <c r="M289" s="43" t="s">
        <v>325</v>
      </c>
      <c r="N289" s="44" t="str">
        <f t="shared" si="16"/>
        <v>UniversalOneモバイル ECO 500MBテレワーク用PC_NEC キッティング付き</v>
      </c>
      <c r="O289" s="44" t="s">
        <v>323</v>
      </c>
    </row>
    <row r="290" spans="12:15" x14ac:dyDescent="0.2">
      <c r="L290" s="43" t="s">
        <v>307</v>
      </c>
      <c r="M290" s="43" t="s">
        <v>325</v>
      </c>
      <c r="N290" s="44" t="str">
        <f t="shared" si="16"/>
        <v>UniversalOneモバイル ECO 1GBテレワーク用PC_NEC キッティング付き</v>
      </c>
      <c r="O290" s="44" t="s">
        <v>323</v>
      </c>
    </row>
    <row r="291" spans="12:15" x14ac:dyDescent="0.2">
      <c r="L291" s="43" t="s">
        <v>308</v>
      </c>
      <c r="M291" s="43" t="s">
        <v>325</v>
      </c>
      <c r="N291" s="44" t="str">
        <f t="shared" si="16"/>
        <v>UniversalOneモバイル ECO 3GBテレワーク用PC_NEC キッティング付き</v>
      </c>
      <c r="O291" s="44" t="s">
        <v>323</v>
      </c>
    </row>
    <row r="292" spans="12:15" x14ac:dyDescent="0.2">
      <c r="L292" s="43" t="s">
        <v>138</v>
      </c>
      <c r="M292" s="43" t="s">
        <v>325</v>
      </c>
      <c r="N292" s="44" t="str">
        <f t="shared" si="16"/>
        <v>UniversalOneモバイル ECO 7GBテレワーク用PC_NEC キッティング付き</v>
      </c>
      <c r="O292" s="44" t="s">
        <v>323</v>
      </c>
    </row>
    <row r="293" spans="12:15" x14ac:dyDescent="0.2">
      <c r="L293" s="43" t="s">
        <v>139</v>
      </c>
      <c r="M293" s="43" t="s">
        <v>325</v>
      </c>
      <c r="N293" s="44" t="str">
        <f t="shared" si="16"/>
        <v>UniversalOneモバイル ECO 15GBテレワーク用PC_NEC キッティング付き</v>
      </c>
      <c r="O293" s="44" t="s">
        <v>323</v>
      </c>
    </row>
    <row r="294" spans="12:15" x14ac:dyDescent="0.2">
      <c r="L294" s="43" t="s">
        <v>140</v>
      </c>
      <c r="M294" s="43" t="s">
        <v>325</v>
      </c>
      <c r="N294" s="44" t="str">
        <f t="shared" si="16"/>
        <v>UniversalOneモバイル ECO 30GBテレワーク用PC_NEC キッティング付き</v>
      </c>
      <c r="O294" s="44" t="s">
        <v>323</v>
      </c>
    </row>
    <row r="295" spans="12:15" x14ac:dyDescent="0.2">
      <c r="L295" s="43" t="s">
        <v>141</v>
      </c>
      <c r="M295" s="43" t="s">
        <v>325</v>
      </c>
      <c r="N295" s="44" t="str">
        <f t="shared" si="16"/>
        <v>UniversalOneモバイル ECO 50GBテレワーク用PC_NEC キッティング付き</v>
      </c>
      <c r="O295" s="44" t="s">
        <v>323</v>
      </c>
    </row>
    <row r="296" spans="12:15" x14ac:dyDescent="0.2">
      <c r="L296" s="43" t="s">
        <v>142</v>
      </c>
      <c r="M296" s="43" t="s">
        <v>325</v>
      </c>
      <c r="N296" s="44" t="str">
        <f t="shared" si="16"/>
        <v>UniversalOneモバイル ECO 10MBプラステレワーク用PC_NEC キッティング付き</v>
      </c>
      <c r="O296" s="44" t="s">
        <v>323</v>
      </c>
    </row>
    <row r="297" spans="12:15" x14ac:dyDescent="0.2">
      <c r="L297" s="43" t="s">
        <v>309</v>
      </c>
      <c r="M297" s="43" t="s">
        <v>325</v>
      </c>
      <c r="N297" s="44" t="str">
        <f t="shared" si="16"/>
        <v>UniversalOneモバイル ECO 30MBプラステレワーク用PC_NEC キッティング付き</v>
      </c>
      <c r="O297" s="44" t="s">
        <v>323</v>
      </c>
    </row>
    <row r="298" spans="12:15" x14ac:dyDescent="0.2">
      <c r="L298" s="43" t="s">
        <v>310</v>
      </c>
      <c r="M298" s="43" t="s">
        <v>325</v>
      </c>
      <c r="N298" s="44" t="str">
        <f t="shared" si="16"/>
        <v>UniversalOneモバイル Night 1GBテレワーク用PC_NEC キッティング付き</v>
      </c>
      <c r="O298" s="44" t="s">
        <v>323</v>
      </c>
    </row>
    <row r="299" spans="12:15" x14ac:dyDescent="0.2">
      <c r="L299" s="43" t="s">
        <v>311</v>
      </c>
      <c r="M299" s="43" t="s">
        <v>325</v>
      </c>
      <c r="N299" s="44" t="str">
        <f t="shared" si="16"/>
        <v>UniversalOneモバイル Night 3GBテレワーク用PC_NEC キッティング付き</v>
      </c>
      <c r="O299" s="44" t="s">
        <v>323</v>
      </c>
    </row>
    <row r="300" spans="12:15" x14ac:dyDescent="0.2">
      <c r="L300" s="43" t="s">
        <v>312</v>
      </c>
      <c r="M300" s="43" t="s">
        <v>325</v>
      </c>
      <c r="N300" s="44" t="str">
        <f t="shared" si="16"/>
        <v>UniversalOneモバイル Night 7GBテレワーク用PC_NEC キッティング付き</v>
      </c>
      <c r="O300" s="44" t="s">
        <v>323</v>
      </c>
    </row>
    <row r="301" spans="12:15" x14ac:dyDescent="0.2">
      <c r="L301" s="43" t="s">
        <v>313</v>
      </c>
      <c r="M301" s="43" t="s">
        <v>325</v>
      </c>
      <c r="N301" s="44" t="str">
        <f t="shared" si="16"/>
        <v>UniversalOneモバイル Night 15GBテレワーク用PC_NEC キッティング付き</v>
      </c>
      <c r="O301" s="44" t="s">
        <v>323</v>
      </c>
    </row>
    <row r="302" spans="12:15" x14ac:dyDescent="0.2">
      <c r="L302" s="43" t="s">
        <v>314</v>
      </c>
      <c r="M302" s="43" t="s">
        <v>325</v>
      </c>
      <c r="N302" s="44" t="str">
        <f t="shared" si="16"/>
        <v>UniversalOneモバイル Night 30GBテレワーク用PC_NEC キッティング付き</v>
      </c>
      <c r="O302" s="44" t="s">
        <v>323</v>
      </c>
    </row>
    <row r="303" spans="12:15" x14ac:dyDescent="0.2">
      <c r="L303" s="43" t="s">
        <v>315</v>
      </c>
      <c r="M303" s="43" t="s">
        <v>325</v>
      </c>
      <c r="N303" s="44" t="str">
        <f t="shared" si="16"/>
        <v>UniversalOneモバイル Night 50GBテレワーク用PC_NEC キッティング付き</v>
      </c>
      <c r="O303" s="44" t="s">
        <v>323</v>
      </c>
    </row>
    <row r="304" spans="12:15" x14ac:dyDescent="0.2">
      <c r="L304" s="43" t="s">
        <v>316</v>
      </c>
      <c r="M304" s="43" t="s">
        <v>325</v>
      </c>
      <c r="N304" s="44" t="str">
        <f t="shared" si="16"/>
        <v>UniversalOneモバイル Night 100GBテレワーク用PC_NEC キッティング付き</v>
      </c>
      <c r="O304" s="44" t="s">
        <v>323</v>
      </c>
    </row>
    <row r="305" spans="12:15" x14ac:dyDescent="0.2">
      <c r="L305" s="43" t="s">
        <v>317</v>
      </c>
      <c r="M305" s="43" t="s">
        <v>325</v>
      </c>
      <c r="N305" s="44" t="str">
        <f t="shared" si="16"/>
        <v>UniversalOneモバイル Night 300GBテレワーク用PC_NEC キッティング付き</v>
      </c>
      <c r="O305" s="44" t="s">
        <v>323</v>
      </c>
    </row>
    <row r="306" spans="12:15" x14ac:dyDescent="0.2">
      <c r="L306" s="43" t="s">
        <v>318</v>
      </c>
      <c r="M306" s="43" t="s">
        <v>325</v>
      </c>
      <c r="N306" s="44" t="str">
        <f t="shared" si="16"/>
        <v>UniversalOneモバイル Night 500GBテレワーク用PC_NEC キッティング付き</v>
      </c>
      <c r="O306" s="44" t="s">
        <v>323</v>
      </c>
    </row>
    <row r="307" spans="12:15" x14ac:dyDescent="0.2">
      <c r="L307" s="18" t="s">
        <v>143</v>
      </c>
      <c r="M307" s="18"/>
      <c r="N307" s="18" t="str">
        <f t="shared" ref="N307:N312" si="17">L307&amp;M307</f>
        <v>UniversalOneモバイル ゼロ SMS</v>
      </c>
      <c r="O307" s="18" t="s">
        <v>321</v>
      </c>
    </row>
    <row r="308" spans="12:15" x14ac:dyDescent="0.2">
      <c r="L308" s="18" t="s">
        <v>144</v>
      </c>
      <c r="M308" s="18"/>
      <c r="N308" s="18" t="str">
        <f t="shared" si="17"/>
        <v>UniversalOneモバイル ECO 500MB SMS</v>
      </c>
      <c r="O308" s="18" t="s">
        <v>321</v>
      </c>
    </row>
    <row r="309" spans="12:15" x14ac:dyDescent="0.2">
      <c r="L309" s="18" t="s">
        <v>319</v>
      </c>
      <c r="M309" s="18"/>
      <c r="N309" s="18" t="str">
        <f t="shared" si="17"/>
        <v>UniversalOneモバイル ECO 1GB SMS</v>
      </c>
      <c r="O309" s="18" t="s">
        <v>321</v>
      </c>
    </row>
    <row r="310" spans="12:15" x14ac:dyDescent="0.2">
      <c r="L310" s="18" t="s">
        <v>145</v>
      </c>
      <c r="M310" s="18"/>
      <c r="N310" s="18" t="str">
        <f t="shared" si="17"/>
        <v>UniversalOneモバイル ECO 3GB SMS</v>
      </c>
      <c r="O310" s="18" t="s">
        <v>321</v>
      </c>
    </row>
    <row r="311" spans="12:15" x14ac:dyDescent="0.2">
      <c r="L311" s="18" t="s">
        <v>146</v>
      </c>
      <c r="M311" s="18"/>
      <c r="N311" s="18" t="str">
        <f t="shared" si="17"/>
        <v>UniversalOneモバイル ECO 7GB SMS</v>
      </c>
      <c r="O311" s="18" t="s">
        <v>321</v>
      </c>
    </row>
    <row r="312" spans="12:15" x14ac:dyDescent="0.2">
      <c r="L312" s="18" t="s">
        <v>147</v>
      </c>
      <c r="M312" s="18"/>
      <c r="N312" s="18" t="str">
        <f t="shared" si="17"/>
        <v>UniversalOneモバイル ECO 15GB SMS</v>
      </c>
      <c r="O312" s="18" t="s">
        <v>321</v>
      </c>
    </row>
    <row r="313" spans="12:15" x14ac:dyDescent="0.2">
      <c r="L313" s="18" t="s">
        <v>148</v>
      </c>
      <c r="M313" s="18"/>
      <c r="N313" s="18" t="str">
        <f t="shared" ref="N313:N316" si="18">L313&amp;M313</f>
        <v>UniversalOneモバイル ECO 30GB SMS</v>
      </c>
      <c r="O313" s="18" t="s">
        <v>321</v>
      </c>
    </row>
    <row r="314" spans="12:15" x14ac:dyDescent="0.2">
      <c r="L314" s="18" t="s">
        <v>149</v>
      </c>
      <c r="M314" s="18"/>
      <c r="N314" s="18" t="str">
        <f t="shared" si="18"/>
        <v>UniversalOneモバイル ECO 50GB SMS</v>
      </c>
      <c r="O314" s="18" t="s">
        <v>321</v>
      </c>
    </row>
    <row r="315" spans="12:15" x14ac:dyDescent="0.2">
      <c r="L315" s="18" t="s">
        <v>150</v>
      </c>
      <c r="M315" s="18"/>
      <c r="N315" s="18" t="str">
        <f t="shared" si="18"/>
        <v>UniversalOneモバイル ECO 10MBプラス SMS</v>
      </c>
      <c r="O315" s="18" t="s">
        <v>321</v>
      </c>
    </row>
    <row r="316" spans="12:15" x14ac:dyDescent="0.2">
      <c r="L316" s="18" t="s">
        <v>320</v>
      </c>
      <c r="M316" s="18"/>
      <c r="N316" s="18" t="str">
        <f t="shared" si="18"/>
        <v>UniversalOneモバイル ECO 30MBプラス SMS</v>
      </c>
      <c r="O316" s="18" t="s">
        <v>321</v>
      </c>
    </row>
    <row r="317" spans="12:15" x14ac:dyDescent="0.2">
      <c r="L317" s="43" t="s">
        <v>143</v>
      </c>
      <c r="M317" s="43" t="s">
        <v>344</v>
      </c>
      <c r="N317" s="44" t="str">
        <f t="shared" ref="N317:N346" si="19">L317&amp;M317</f>
        <v>UniversalOneモバイル ゼロ SMSUX302NC-R(micro)</v>
      </c>
      <c r="O317" s="44" t="s">
        <v>323</v>
      </c>
    </row>
    <row r="318" spans="12:15" x14ac:dyDescent="0.2">
      <c r="L318" s="43" t="s">
        <v>144</v>
      </c>
      <c r="M318" s="43" t="s">
        <v>344</v>
      </c>
      <c r="N318" s="44" t="str">
        <f t="shared" si="19"/>
        <v>UniversalOneモバイル ECO 500MB SMSUX302NC-R(micro)</v>
      </c>
      <c r="O318" s="44" t="s">
        <v>323</v>
      </c>
    </row>
    <row r="319" spans="12:15" x14ac:dyDescent="0.2">
      <c r="L319" s="43" t="s">
        <v>319</v>
      </c>
      <c r="M319" s="43" t="s">
        <v>344</v>
      </c>
      <c r="N319" s="44" t="str">
        <f t="shared" si="19"/>
        <v>UniversalOneモバイル ECO 1GB SMSUX302NC-R(micro)</v>
      </c>
      <c r="O319" s="44" t="s">
        <v>323</v>
      </c>
    </row>
    <row r="320" spans="12:15" x14ac:dyDescent="0.2">
      <c r="L320" s="43" t="s">
        <v>145</v>
      </c>
      <c r="M320" s="43" t="s">
        <v>344</v>
      </c>
      <c r="N320" s="44" t="str">
        <f t="shared" si="19"/>
        <v>UniversalOneモバイル ECO 3GB SMSUX302NC-R(micro)</v>
      </c>
      <c r="O320" s="44" t="s">
        <v>323</v>
      </c>
    </row>
    <row r="321" spans="12:15" x14ac:dyDescent="0.2">
      <c r="L321" s="43" t="s">
        <v>146</v>
      </c>
      <c r="M321" s="43" t="s">
        <v>344</v>
      </c>
      <c r="N321" s="44" t="str">
        <f t="shared" si="19"/>
        <v>UniversalOneモバイル ECO 7GB SMSUX302NC-R(micro)</v>
      </c>
      <c r="O321" s="44" t="s">
        <v>323</v>
      </c>
    </row>
    <row r="322" spans="12:15" x14ac:dyDescent="0.2">
      <c r="L322" s="43" t="s">
        <v>147</v>
      </c>
      <c r="M322" s="43" t="s">
        <v>344</v>
      </c>
      <c r="N322" s="44" t="str">
        <f t="shared" si="19"/>
        <v>UniversalOneモバイル ECO 15GB SMSUX302NC-R(micro)</v>
      </c>
      <c r="O322" s="44" t="s">
        <v>323</v>
      </c>
    </row>
    <row r="323" spans="12:15" x14ac:dyDescent="0.2">
      <c r="L323" s="43" t="s">
        <v>148</v>
      </c>
      <c r="M323" s="43" t="s">
        <v>344</v>
      </c>
      <c r="N323" s="44" t="str">
        <f t="shared" si="19"/>
        <v>UniversalOneモバイル ECO 30GB SMSUX302NC-R(micro)</v>
      </c>
      <c r="O323" s="44" t="s">
        <v>323</v>
      </c>
    </row>
    <row r="324" spans="12:15" x14ac:dyDescent="0.2">
      <c r="L324" s="43" t="s">
        <v>149</v>
      </c>
      <c r="M324" s="43" t="s">
        <v>344</v>
      </c>
      <c r="N324" s="44" t="str">
        <f t="shared" si="19"/>
        <v>UniversalOneモバイル ECO 50GB SMSUX302NC-R(micro)</v>
      </c>
      <c r="O324" s="44" t="s">
        <v>323</v>
      </c>
    </row>
    <row r="325" spans="12:15" x14ac:dyDescent="0.2">
      <c r="L325" s="43" t="s">
        <v>150</v>
      </c>
      <c r="M325" s="43" t="s">
        <v>344</v>
      </c>
      <c r="N325" s="44" t="str">
        <f t="shared" si="19"/>
        <v>UniversalOneモバイル ECO 10MBプラス SMSUX302NC-R(micro)</v>
      </c>
      <c r="O325" s="44" t="s">
        <v>323</v>
      </c>
    </row>
    <row r="326" spans="12:15" x14ac:dyDescent="0.2">
      <c r="L326" s="43" t="s">
        <v>320</v>
      </c>
      <c r="M326" s="43" t="s">
        <v>344</v>
      </c>
      <c r="N326" s="44" t="str">
        <f t="shared" si="19"/>
        <v>UniversalOneモバイル ECO 30MBプラス SMSUX302NC-R(micro)</v>
      </c>
      <c r="O326" s="44" t="s">
        <v>323</v>
      </c>
    </row>
    <row r="327" spans="12:15" x14ac:dyDescent="0.2">
      <c r="L327" s="43" t="s">
        <v>143</v>
      </c>
      <c r="M327" s="43" t="s">
        <v>345</v>
      </c>
      <c r="N327" s="44" t="str">
        <f t="shared" si="19"/>
        <v>UniversalOneモバイル ゼロ SMSUX302NC-R(micro) あんしん付</v>
      </c>
      <c r="O327" s="44" t="s">
        <v>323</v>
      </c>
    </row>
    <row r="328" spans="12:15" x14ac:dyDescent="0.2">
      <c r="L328" s="43" t="s">
        <v>144</v>
      </c>
      <c r="M328" s="43" t="s">
        <v>345</v>
      </c>
      <c r="N328" s="44" t="str">
        <f t="shared" si="19"/>
        <v>UniversalOneモバイル ECO 500MB SMSUX302NC-R(micro) あんしん付</v>
      </c>
      <c r="O328" s="44" t="s">
        <v>323</v>
      </c>
    </row>
    <row r="329" spans="12:15" x14ac:dyDescent="0.2">
      <c r="L329" s="43" t="s">
        <v>319</v>
      </c>
      <c r="M329" s="43" t="s">
        <v>345</v>
      </c>
      <c r="N329" s="44" t="str">
        <f t="shared" si="19"/>
        <v>UniversalOneモバイル ECO 1GB SMSUX302NC-R(micro) あんしん付</v>
      </c>
      <c r="O329" s="44" t="s">
        <v>323</v>
      </c>
    </row>
    <row r="330" spans="12:15" x14ac:dyDescent="0.2">
      <c r="L330" s="43" t="s">
        <v>145</v>
      </c>
      <c r="M330" s="43" t="s">
        <v>345</v>
      </c>
      <c r="N330" s="44" t="str">
        <f t="shared" si="19"/>
        <v>UniversalOneモバイル ECO 3GB SMSUX302NC-R(micro) あんしん付</v>
      </c>
      <c r="O330" s="44" t="s">
        <v>323</v>
      </c>
    </row>
    <row r="331" spans="12:15" x14ac:dyDescent="0.2">
      <c r="L331" s="43" t="s">
        <v>146</v>
      </c>
      <c r="M331" s="43" t="s">
        <v>345</v>
      </c>
      <c r="N331" s="44" t="str">
        <f t="shared" si="19"/>
        <v>UniversalOneモバイル ECO 7GB SMSUX302NC-R(micro) あんしん付</v>
      </c>
      <c r="O331" s="44" t="s">
        <v>323</v>
      </c>
    </row>
    <row r="332" spans="12:15" x14ac:dyDescent="0.2">
      <c r="L332" s="43" t="s">
        <v>147</v>
      </c>
      <c r="M332" s="43" t="s">
        <v>345</v>
      </c>
      <c r="N332" s="44" t="str">
        <f t="shared" si="19"/>
        <v>UniversalOneモバイル ECO 15GB SMSUX302NC-R(micro) あんしん付</v>
      </c>
      <c r="O332" s="44" t="s">
        <v>323</v>
      </c>
    </row>
    <row r="333" spans="12:15" x14ac:dyDescent="0.2">
      <c r="L333" s="43" t="s">
        <v>148</v>
      </c>
      <c r="M333" s="43" t="s">
        <v>345</v>
      </c>
      <c r="N333" s="44" t="str">
        <f t="shared" si="19"/>
        <v>UniversalOneモバイル ECO 30GB SMSUX302NC-R(micro) あんしん付</v>
      </c>
      <c r="O333" s="44" t="s">
        <v>323</v>
      </c>
    </row>
    <row r="334" spans="12:15" x14ac:dyDescent="0.2">
      <c r="L334" s="43" t="s">
        <v>149</v>
      </c>
      <c r="M334" s="43" t="s">
        <v>345</v>
      </c>
      <c r="N334" s="44" t="str">
        <f t="shared" si="19"/>
        <v>UniversalOneモバイル ECO 50GB SMSUX302NC-R(micro) あんしん付</v>
      </c>
      <c r="O334" s="44" t="s">
        <v>323</v>
      </c>
    </row>
    <row r="335" spans="12:15" x14ac:dyDescent="0.2">
      <c r="L335" s="43" t="s">
        <v>150</v>
      </c>
      <c r="M335" s="43" t="s">
        <v>345</v>
      </c>
      <c r="N335" s="44" t="str">
        <f t="shared" si="19"/>
        <v>UniversalOneモバイル ECO 10MBプラス SMSUX302NC-R(micro) あんしん付</v>
      </c>
      <c r="O335" s="44" t="s">
        <v>323</v>
      </c>
    </row>
    <row r="336" spans="12:15" x14ac:dyDescent="0.2">
      <c r="L336" s="43" t="s">
        <v>320</v>
      </c>
      <c r="M336" s="43" t="s">
        <v>345</v>
      </c>
      <c r="N336" s="44" t="str">
        <f t="shared" si="19"/>
        <v>UniversalOneモバイル ECO 30MBプラス SMSUX302NC-R(micro) あんしん付</v>
      </c>
      <c r="O336" s="44" t="s">
        <v>323</v>
      </c>
    </row>
    <row r="337" spans="12:15" x14ac:dyDescent="0.2">
      <c r="L337" s="43" t="s">
        <v>143</v>
      </c>
      <c r="M337" s="43" t="s">
        <v>350</v>
      </c>
      <c r="N337" s="44" t="str">
        <f t="shared" si="19"/>
        <v>UniversalOneモバイル ゼロ SMSAX220(標準SIM)</v>
      </c>
      <c r="O337" s="44" t="s">
        <v>323</v>
      </c>
    </row>
    <row r="338" spans="12:15" x14ac:dyDescent="0.2">
      <c r="L338" s="43" t="s">
        <v>144</v>
      </c>
      <c r="M338" s="43" t="s">
        <v>350</v>
      </c>
      <c r="N338" s="44" t="str">
        <f t="shared" si="19"/>
        <v>UniversalOneモバイル ECO 500MB SMSAX220(標準SIM)</v>
      </c>
      <c r="O338" s="44" t="s">
        <v>323</v>
      </c>
    </row>
    <row r="339" spans="12:15" x14ac:dyDescent="0.2">
      <c r="L339" s="43" t="s">
        <v>319</v>
      </c>
      <c r="M339" s="43" t="s">
        <v>350</v>
      </c>
      <c r="N339" s="44" t="str">
        <f t="shared" si="19"/>
        <v>UniversalOneモバイル ECO 1GB SMSAX220(標準SIM)</v>
      </c>
      <c r="O339" s="44" t="s">
        <v>323</v>
      </c>
    </row>
    <row r="340" spans="12:15" x14ac:dyDescent="0.2">
      <c r="L340" s="43" t="s">
        <v>145</v>
      </c>
      <c r="M340" s="43" t="s">
        <v>350</v>
      </c>
      <c r="N340" s="44" t="str">
        <f t="shared" si="19"/>
        <v>UniversalOneモバイル ECO 3GB SMSAX220(標準SIM)</v>
      </c>
      <c r="O340" s="44" t="s">
        <v>323</v>
      </c>
    </row>
    <row r="341" spans="12:15" x14ac:dyDescent="0.2">
      <c r="L341" s="43" t="s">
        <v>146</v>
      </c>
      <c r="M341" s="43" t="s">
        <v>350</v>
      </c>
      <c r="N341" s="44" t="str">
        <f t="shared" si="19"/>
        <v>UniversalOneモバイル ECO 7GB SMSAX220(標準SIM)</v>
      </c>
      <c r="O341" s="44" t="s">
        <v>323</v>
      </c>
    </row>
    <row r="342" spans="12:15" x14ac:dyDescent="0.2">
      <c r="L342" s="43" t="s">
        <v>147</v>
      </c>
      <c r="M342" s="43" t="s">
        <v>350</v>
      </c>
      <c r="N342" s="44" t="str">
        <f t="shared" si="19"/>
        <v>UniversalOneモバイル ECO 15GB SMSAX220(標準SIM)</v>
      </c>
      <c r="O342" s="44" t="s">
        <v>323</v>
      </c>
    </row>
    <row r="343" spans="12:15" x14ac:dyDescent="0.2">
      <c r="L343" s="43" t="s">
        <v>148</v>
      </c>
      <c r="M343" s="43" t="s">
        <v>350</v>
      </c>
      <c r="N343" s="44" t="str">
        <f t="shared" si="19"/>
        <v>UniversalOneモバイル ECO 30GB SMSAX220(標準SIM)</v>
      </c>
      <c r="O343" s="44" t="s">
        <v>323</v>
      </c>
    </row>
    <row r="344" spans="12:15" x14ac:dyDescent="0.2">
      <c r="L344" s="43" t="s">
        <v>149</v>
      </c>
      <c r="M344" s="43" t="s">
        <v>350</v>
      </c>
      <c r="N344" s="44" t="str">
        <f t="shared" si="19"/>
        <v>UniversalOneモバイル ECO 50GB SMSAX220(標準SIM)</v>
      </c>
      <c r="O344" s="44" t="s">
        <v>323</v>
      </c>
    </row>
    <row r="345" spans="12:15" x14ac:dyDescent="0.2">
      <c r="L345" s="43" t="s">
        <v>150</v>
      </c>
      <c r="M345" s="43" t="s">
        <v>350</v>
      </c>
      <c r="N345" s="44" t="str">
        <f t="shared" si="19"/>
        <v>UniversalOneモバイル ECO 10MBプラス SMSAX220(標準SIM)</v>
      </c>
      <c r="O345" s="44" t="s">
        <v>323</v>
      </c>
    </row>
    <row r="346" spans="12:15" x14ac:dyDescent="0.2">
      <c r="L346" s="43" t="s">
        <v>320</v>
      </c>
      <c r="M346" s="43" t="s">
        <v>350</v>
      </c>
      <c r="N346" s="44" t="str">
        <f t="shared" si="19"/>
        <v>UniversalOneモバイル ECO 30MBプラス SMSAX220(標準SIM)</v>
      </c>
      <c r="O346" s="44" t="s">
        <v>323</v>
      </c>
    </row>
    <row r="347" spans="12:15" x14ac:dyDescent="0.2">
      <c r="L347" s="43" t="s">
        <v>143</v>
      </c>
      <c r="M347" s="43" t="s">
        <v>365</v>
      </c>
      <c r="N347" s="44" t="str">
        <f t="shared" ref="N347:N377" si="20">L347&amp;M347</f>
        <v>UniversalOneモバイル ゼロ SMSRX220(標準SIM)</v>
      </c>
      <c r="O347" s="44" t="s">
        <v>323</v>
      </c>
    </row>
    <row r="348" spans="12:15" x14ac:dyDescent="0.2">
      <c r="L348" s="43" t="s">
        <v>144</v>
      </c>
      <c r="M348" s="43" t="s">
        <v>365</v>
      </c>
      <c r="N348" s="44" t="str">
        <f t="shared" si="20"/>
        <v>UniversalOneモバイル ECO 500MB SMSRX220(標準SIM)</v>
      </c>
      <c r="O348" s="44" t="s">
        <v>323</v>
      </c>
    </row>
    <row r="349" spans="12:15" x14ac:dyDescent="0.2">
      <c r="L349" s="43" t="s">
        <v>319</v>
      </c>
      <c r="M349" s="43" t="s">
        <v>365</v>
      </c>
      <c r="N349" s="44" t="str">
        <f t="shared" si="20"/>
        <v>UniversalOneモバイル ECO 1GB SMSRX220(標準SIM)</v>
      </c>
      <c r="O349" s="44" t="s">
        <v>323</v>
      </c>
    </row>
    <row r="350" spans="12:15" x14ac:dyDescent="0.2">
      <c r="L350" s="43" t="s">
        <v>145</v>
      </c>
      <c r="M350" s="43" t="s">
        <v>365</v>
      </c>
      <c r="N350" s="44" t="str">
        <f t="shared" si="20"/>
        <v>UniversalOneモバイル ECO 3GB SMSRX220(標準SIM)</v>
      </c>
      <c r="O350" s="44" t="s">
        <v>323</v>
      </c>
    </row>
    <row r="351" spans="12:15" x14ac:dyDescent="0.2">
      <c r="L351" s="43" t="s">
        <v>146</v>
      </c>
      <c r="M351" s="43" t="s">
        <v>365</v>
      </c>
      <c r="N351" s="44" t="str">
        <f t="shared" si="20"/>
        <v>UniversalOneモバイル ECO 7GB SMSRX220(標準SIM)</v>
      </c>
      <c r="O351" s="44" t="s">
        <v>323</v>
      </c>
    </row>
    <row r="352" spans="12:15" x14ac:dyDescent="0.2">
      <c r="L352" s="43" t="s">
        <v>147</v>
      </c>
      <c r="M352" s="43" t="s">
        <v>365</v>
      </c>
      <c r="N352" s="44" t="str">
        <f t="shared" si="20"/>
        <v>UniversalOneモバイル ECO 15GB SMSRX220(標準SIM)</v>
      </c>
      <c r="O352" s="44" t="s">
        <v>323</v>
      </c>
    </row>
    <row r="353" spans="12:15" x14ac:dyDescent="0.2">
      <c r="L353" s="43" t="s">
        <v>148</v>
      </c>
      <c r="M353" s="43" t="s">
        <v>365</v>
      </c>
      <c r="N353" s="44" t="str">
        <f t="shared" si="20"/>
        <v>UniversalOneモバイル ECO 30GB SMSRX220(標準SIM)</v>
      </c>
      <c r="O353" s="44" t="s">
        <v>323</v>
      </c>
    </row>
    <row r="354" spans="12:15" x14ac:dyDescent="0.2">
      <c r="L354" s="43" t="s">
        <v>149</v>
      </c>
      <c r="M354" s="43" t="s">
        <v>365</v>
      </c>
      <c r="N354" s="44" t="str">
        <f t="shared" si="20"/>
        <v>UniversalOneモバイル ECO 50GB SMSRX220(標準SIM)</v>
      </c>
      <c r="O354" s="44" t="s">
        <v>323</v>
      </c>
    </row>
    <row r="355" spans="12:15" x14ac:dyDescent="0.2">
      <c r="L355" s="43" t="s">
        <v>150</v>
      </c>
      <c r="M355" s="43" t="s">
        <v>365</v>
      </c>
      <c r="N355" s="44" t="str">
        <f t="shared" si="20"/>
        <v>UniversalOneモバイル ECO 10MBプラス SMSRX220(標準SIM)</v>
      </c>
      <c r="O355" s="44" t="s">
        <v>323</v>
      </c>
    </row>
    <row r="356" spans="12:15" x14ac:dyDescent="0.2">
      <c r="L356" s="43" t="s">
        <v>320</v>
      </c>
      <c r="M356" s="43" t="s">
        <v>365</v>
      </c>
      <c r="N356" s="44" t="str">
        <f t="shared" si="20"/>
        <v>UniversalOneモバイル ECO 30MBプラス SMSRX220(標準SIM)</v>
      </c>
      <c r="O356" s="44" t="s">
        <v>323</v>
      </c>
    </row>
    <row r="357" spans="12:15" x14ac:dyDescent="0.2">
      <c r="L357" s="43" t="s">
        <v>143</v>
      </c>
      <c r="M357" s="43" t="s">
        <v>371</v>
      </c>
      <c r="N357" s="44" t="str">
        <f t="shared" si="20"/>
        <v>UniversalOneモバイル ゼロ SMSMR51FN(nano) クレードル有</v>
      </c>
      <c r="O357" s="44" t="s">
        <v>323</v>
      </c>
    </row>
    <row r="358" spans="12:15" x14ac:dyDescent="0.2">
      <c r="L358" s="43" t="s">
        <v>144</v>
      </c>
      <c r="M358" s="43" t="s">
        <v>371</v>
      </c>
      <c r="N358" s="44" t="str">
        <f t="shared" si="20"/>
        <v>UniversalOneモバイル ECO 500MB SMSMR51FN(nano) クレードル有</v>
      </c>
      <c r="O358" s="44" t="s">
        <v>323</v>
      </c>
    </row>
    <row r="359" spans="12:15" x14ac:dyDescent="0.2">
      <c r="L359" s="43" t="s">
        <v>319</v>
      </c>
      <c r="M359" s="43" t="s">
        <v>371</v>
      </c>
      <c r="N359" s="44" t="str">
        <f t="shared" si="20"/>
        <v>UniversalOneモバイル ECO 1GB SMSMR51FN(nano) クレードル有</v>
      </c>
      <c r="O359" s="44" t="s">
        <v>323</v>
      </c>
    </row>
    <row r="360" spans="12:15" x14ac:dyDescent="0.2">
      <c r="L360" s="43" t="s">
        <v>145</v>
      </c>
      <c r="M360" s="43" t="s">
        <v>371</v>
      </c>
      <c r="N360" s="44" t="str">
        <f t="shared" si="20"/>
        <v>UniversalOneモバイル ECO 3GB SMSMR51FN(nano) クレードル有</v>
      </c>
      <c r="O360" s="44" t="s">
        <v>323</v>
      </c>
    </row>
    <row r="361" spans="12:15" x14ac:dyDescent="0.2">
      <c r="L361" s="43" t="s">
        <v>146</v>
      </c>
      <c r="M361" s="43" t="s">
        <v>371</v>
      </c>
      <c r="N361" s="44" t="str">
        <f t="shared" si="20"/>
        <v>UniversalOneモバイル ECO 7GB SMSMR51FN(nano) クレードル有</v>
      </c>
      <c r="O361" s="44" t="s">
        <v>323</v>
      </c>
    </row>
    <row r="362" spans="12:15" x14ac:dyDescent="0.2">
      <c r="L362" s="43" t="s">
        <v>147</v>
      </c>
      <c r="M362" s="43" t="s">
        <v>371</v>
      </c>
      <c r="N362" s="44" t="str">
        <f t="shared" si="20"/>
        <v>UniversalOneモバイル ECO 15GB SMSMR51FN(nano) クレードル有</v>
      </c>
      <c r="O362" s="44" t="s">
        <v>323</v>
      </c>
    </row>
    <row r="363" spans="12:15" x14ac:dyDescent="0.2">
      <c r="L363" s="43" t="s">
        <v>148</v>
      </c>
      <c r="M363" s="43" t="s">
        <v>371</v>
      </c>
      <c r="N363" s="44" t="str">
        <f t="shared" si="20"/>
        <v>UniversalOneモバイル ECO 30GB SMSMR51FN(nano) クレードル有</v>
      </c>
      <c r="O363" s="44" t="s">
        <v>323</v>
      </c>
    </row>
    <row r="364" spans="12:15" x14ac:dyDescent="0.2">
      <c r="L364" s="43" t="s">
        <v>149</v>
      </c>
      <c r="M364" s="43" t="s">
        <v>371</v>
      </c>
      <c r="N364" s="44" t="str">
        <f t="shared" si="20"/>
        <v>UniversalOneモバイル ECO 50GB SMSMR51FN(nano) クレードル有</v>
      </c>
      <c r="O364" s="44" t="s">
        <v>323</v>
      </c>
    </row>
    <row r="365" spans="12:15" x14ac:dyDescent="0.2">
      <c r="L365" s="43" t="s">
        <v>150</v>
      </c>
      <c r="M365" s="43" t="s">
        <v>371</v>
      </c>
      <c r="N365" s="44" t="str">
        <f t="shared" si="20"/>
        <v>UniversalOneモバイル ECO 10MBプラス SMSMR51FN(nano) クレードル有</v>
      </c>
      <c r="O365" s="44" t="s">
        <v>323</v>
      </c>
    </row>
    <row r="366" spans="12:15" x14ac:dyDescent="0.2">
      <c r="L366" s="43" t="s">
        <v>320</v>
      </c>
      <c r="M366" s="43" t="s">
        <v>371</v>
      </c>
      <c r="N366" s="44" t="str">
        <f t="shared" si="20"/>
        <v>UniversalOneモバイル ECO 30MBプラス SMSMR51FN(nano) クレードル有</v>
      </c>
      <c r="O366" s="44" t="s">
        <v>323</v>
      </c>
    </row>
    <row r="367" spans="12:15" x14ac:dyDescent="0.2">
      <c r="L367" s="43" t="s">
        <v>143</v>
      </c>
      <c r="M367" s="43" t="s">
        <v>372</v>
      </c>
      <c r="N367" s="44" t="str">
        <f t="shared" si="20"/>
        <v>UniversalOneモバイル ゼロ SMSMR51FN(nano) クレードル有 あんしん付</v>
      </c>
      <c r="O367" s="44" t="s">
        <v>323</v>
      </c>
    </row>
    <row r="368" spans="12:15" x14ac:dyDescent="0.2">
      <c r="L368" s="43" t="s">
        <v>144</v>
      </c>
      <c r="M368" s="43" t="s">
        <v>372</v>
      </c>
      <c r="N368" s="44" t="str">
        <f t="shared" si="20"/>
        <v>UniversalOneモバイル ECO 500MB SMSMR51FN(nano) クレードル有 あんしん付</v>
      </c>
      <c r="O368" s="44" t="s">
        <v>323</v>
      </c>
    </row>
    <row r="369" spans="12:15" x14ac:dyDescent="0.2">
      <c r="L369" s="43" t="s">
        <v>319</v>
      </c>
      <c r="M369" s="43" t="s">
        <v>372</v>
      </c>
      <c r="N369" s="44" t="str">
        <f t="shared" si="20"/>
        <v>UniversalOneモバイル ECO 1GB SMSMR51FN(nano) クレードル有 あんしん付</v>
      </c>
      <c r="O369" s="44" t="s">
        <v>323</v>
      </c>
    </row>
    <row r="370" spans="12:15" x14ac:dyDescent="0.2">
      <c r="L370" s="43" t="s">
        <v>145</v>
      </c>
      <c r="M370" s="43" t="s">
        <v>372</v>
      </c>
      <c r="N370" s="44" t="str">
        <f t="shared" si="20"/>
        <v>UniversalOneモバイル ECO 3GB SMSMR51FN(nano) クレードル有 あんしん付</v>
      </c>
      <c r="O370" s="44" t="s">
        <v>323</v>
      </c>
    </row>
    <row r="371" spans="12:15" x14ac:dyDescent="0.2">
      <c r="L371" s="43" t="s">
        <v>146</v>
      </c>
      <c r="M371" s="43" t="s">
        <v>372</v>
      </c>
      <c r="N371" s="44" t="str">
        <f t="shared" si="20"/>
        <v>UniversalOneモバイル ECO 7GB SMSMR51FN(nano) クレードル有 あんしん付</v>
      </c>
      <c r="O371" s="44" t="s">
        <v>323</v>
      </c>
    </row>
    <row r="372" spans="12:15" x14ac:dyDescent="0.2">
      <c r="L372" s="43" t="s">
        <v>147</v>
      </c>
      <c r="M372" s="43" t="s">
        <v>372</v>
      </c>
      <c r="N372" s="44" t="str">
        <f t="shared" si="20"/>
        <v>UniversalOneモバイル ECO 15GB SMSMR51FN(nano) クレードル有 あんしん付</v>
      </c>
      <c r="O372" s="44" t="s">
        <v>323</v>
      </c>
    </row>
    <row r="373" spans="12:15" x14ac:dyDescent="0.2">
      <c r="L373" s="43" t="s">
        <v>148</v>
      </c>
      <c r="M373" s="43" t="s">
        <v>372</v>
      </c>
      <c r="N373" s="44" t="str">
        <f t="shared" si="20"/>
        <v>UniversalOneモバイル ECO 30GB SMSMR51FN(nano) クレードル有 あんしん付</v>
      </c>
      <c r="O373" s="44" t="s">
        <v>323</v>
      </c>
    </row>
    <row r="374" spans="12:15" x14ac:dyDescent="0.2">
      <c r="L374" s="43" t="s">
        <v>149</v>
      </c>
      <c r="M374" s="43" t="s">
        <v>372</v>
      </c>
      <c r="N374" s="44" t="str">
        <f t="shared" si="20"/>
        <v>UniversalOneモバイル ECO 50GB SMSMR51FN(nano) クレードル有 あんしん付</v>
      </c>
      <c r="O374" s="44" t="s">
        <v>323</v>
      </c>
    </row>
    <row r="375" spans="12:15" x14ac:dyDescent="0.2">
      <c r="L375" s="43" t="s">
        <v>150</v>
      </c>
      <c r="M375" s="43" t="s">
        <v>372</v>
      </c>
      <c r="N375" s="44" t="str">
        <f t="shared" si="20"/>
        <v>UniversalOneモバイル ECO 10MBプラス SMSMR51FN(nano) クレードル有 あんしん付</v>
      </c>
      <c r="O375" s="44" t="s">
        <v>323</v>
      </c>
    </row>
    <row r="376" spans="12:15" x14ac:dyDescent="0.2">
      <c r="L376" s="43" t="s">
        <v>320</v>
      </c>
      <c r="M376" s="43" t="s">
        <v>372</v>
      </c>
      <c r="N376" s="44" t="str">
        <f t="shared" si="20"/>
        <v>UniversalOneモバイル ECO 30MBプラス SMSMR51FN(nano) クレードル有 あんしん付</v>
      </c>
      <c r="O376" s="44" t="s">
        <v>323</v>
      </c>
    </row>
    <row r="377" spans="12:15" x14ac:dyDescent="0.2">
      <c r="L377" s="43" t="s">
        <v>143</v>
      </c>
      <c r="M377" s="43" t="s">
        <v>381</v>
      </c>
      <c r="N377" s="44" t="str">
        <f t="shared" si="20"/>
        <v>UniversalOneモバイル ゼロ SMSMR51FN(nano) クレードル有 キッティング付</v>
      </c>
      <c r="O377" s="44" t="s">
        <v>323</v>
      </c>
    </row>
    <row r="378" spans="12:15" x14ac:dyDescent="0.2">
      <c r="L378" s="43" t="s">
        <v>144</v>
      </c>
      <c r="M378" s="43" t="s">
        <v>381</v>
      </c>
      <c r="N378" s="44" t="str">
        <f t="shared" ref="N378:N417" si="21">L378&amp;M378</f>
        <v>UniversalOneモバイル ECO 500MB SMSMR51FN(nano) クレードル有 キッティング付</v>
      </c>
      <c r="O378" s="44" t="s">
        <v>323</v>
      </c>
    </row>
    <row r="379" spans="12:15" x14ac:dyDescent="0.2">
      <c r="L379" s="43" t="s">
        <v>319</v>
      </c>
      <c r="M379" s="43" t="s">
        <v>381</v>
      </c>
      <c r="N379" s="44" t="str">
        <f t="shared" si="21"/>
        <v>UniversalOneモバイル ECO 1GB SMSMR51FN(nano) クレードル有 キッティング付</v>
      </c>
      <c r="O379" s="44" t="s">
        <v>323</v>
      </c>
    </row>
    <row r="380" spans="12:15" x14ac:dyDescent="0.2">
      <c r="L380" s="43" t="s">
        <v>145</v>
      </c>
      <c r="M380" s="43" t="s">
        <v>381</v>
      </c>
      <c r="N380" s="44" t="str">
        <f t="shared" si="21"/>
        <v>UniversalOneモバイル ECO 3GB SMSMR51FN(nano) クレードル有 キッティング付</v>
      </c>
      <c r="O380" s="44" t="s">
        <v>323</v>
      </c>
    </row>
    <row r="381" spans="12:15" x14ac:dyDescent="0.2">
      <c r="L381" s="43" t="s">
        <v>146</v>
      </c>
      <c r="M381" s="43" t="s">
        <v>381</v>
      </c>
      <c r="N381" s="44" t="str">
        <f t="shared" si="21"/>
        <v>UniversalOneモバイル ECO 7GB SMSMR51FN(nano) クレードル有 キッティング付</v>
      </c>
      <c r="O381" s="44" t="s">
        <v>323</v>
      </c>
    </row>
    <row r="382" spans="12:15" x14ac:dyDescent="0.2">
      <c r="L382" s="43" t="s">
        <v>147</v>
      </c>
      <c r="M382" s="43" t="s">
        <v>381</v>
      </c>
      <c r="N382" s="44" t="str">
        <f t="shared" si="21"/>
        <v>UniversalOneモバイル ECO 15GB SMSMR51FN(nano) クレードル有 キッティング付</v>
      </c>
      <c r="O382" s="44" t="s">
        <v>323</v>
      </c>
    </row>
    <row r="383" spans="12:15" x14ac:dyDescent="0.2">
      <c r="L383" s="43" t="s">
        <v>148</v>
      </c>
      <c r="M383" s="43" t="s">
        <v>381</v>
      </c>
      <c r="N383" s="44" t="str">
        <f t="shared" si="21"/>
        <v>UniversalOneモバイル ECO 30GB SMSMR51FN(nano) クレードル有 キッティング付</v>
      </c>
      <c r="O383" s="44" t="s">
        <v>323</v>
      </c>
    </row>
    <row r="384" spans="12:15" x14ac:dyDescent="0.2">
      <c r="L384" s="43" t="s">
        <v>149</v>
      </c>
      <c r="M384" s="43" t="s">
        <v>381</v>
      </c>
      <c r="N384" s="44" t="str">
        <f t="shared" si="21"/>
        <v>UniversalOneモバイル ECO 50GB SMSMR51FN(nano) クレードル有 キッティング付</v>
      </c>
      <c r="O384" s="44" t="s">
        <v>323</v>
      </c>
    </row>
    <row r="385" spans="12:15" x14ac:dyDescent="0.2">
      <c r="L385" s="43" t="s">
        <v>150</v>
      </c>
      <c r="M385" s="43" t="s">
        <v>381</v>
      </c>
      <c r="N385" s="44" t="str">
        <f t="shared" si="21"/>
        <v>UniversalOneモバイル ECO 10MBプラス SMSMR51FN(nano) クレードル有 キッティング付</v>
      </c>
      <c r="O385" s="44" t="s">
        <v>323</v>
      </c>
    </row>
    <row r="386" spans="12:15" x14ac:dyDescent="0.2">
      <c r="L386" s="43" t="s">
        <v>320</v>
      </c>
      <c r="M386" s="43" t="s">
        <v>381</v>
      </c>
      <c r="N386" s="44" t="str">
        <f t="shared" si="21"/>
        <v>UniversalOneモバイル ECO 30MBプラス SMSMR51FN(nano) クレードル有 キッティング付</v>
      </c>
      <c r="O386" s="44" t="s">
        <v>323</v>
      </c>
    </row>
    <row r="387" spans="12:15" x14ac:dyDescent="0.2">
      <c r="L387" s="43" t="s">
        <v>143</v>
      </c>
      <c r="M387" s="43" t="s">
        <v>380</v>
      </c>
      <c r="N387" s="44" t="str">
        <f t="shared" si="21"/>
        <v>UniversalOneモバイル ゼロ SMSMR51FN(nano) クレードル有 あんしん/キッティング付</v>
      </c>
      <c r="O387" s="44" t="s">
        <v>323</v>
      </c>
    </row>
    <row r="388" spans="12:15" x14ac:dyDescent="0.2">
      <c r="L388" s="43" t="s">
        <v>144</v>
      </c>
      <c r="M388" s="43" t="s">
        <v>380</v>
      </c>
      <c r="N388" s="44" t="str">
        <f t="shared" si="21"/>
        <v>UniversalOneモバイル ECO 500MB SMSMR51FN(nano) クレードル有 あんしん/キッティング付</v>
      </c>
      <c r="O388" s="44" t="s">
        <v>323</v>
      </c>
    </row>
    <row r="389" spans="12:15" x14ac:dyDescent="0.2">
      <c r="L389" s="43" t="s">
        <v>319</v>
      </c>
      <c r="M389" s="43" t="s">
        <v>380</v>
      </c>
      <c r="N389" s="44" t="str">
        <f t="shared" si="21"/>
        <v>UniversalOneモバイル ECO 1GB SMSMR51FN(nano) クレードル有 あんしん/キッティング付</v>
      </c>
      <c r="O389" s="44" t="s">
        <v>323</v>
      </c>
    </row>
    <row r="390" spans="12:15" x14ac:dyDescent="0.2">
      <c r="L390" s="43" t="s">
        <v>145</v>
      </c>
      <c r="M390" s="43" t="s">
        <v>380</v>
      </c>
      <c r="N390" s="44" t="str">
        <f t="shared" si="21"/>
        <v>UniversalOneモバイル ECO 3GB SMSMR51FN(nano) クレードル有 あんしん/キッティング付</v>
      </c>
      <c r="O390" s="44" t="s">
        <v>323</v>
      </c>
    </row>
    <row r="391" spans="12:15" x14ac:dyDescent="0.2">
      <c r="L391" s="43" t="s">
        <v>146</v>
      </c>
      <c r="M391" s="43" t="s">
        <v>380</v>
      </c>
      <c r="N391" s="44" t="str">
        <f t="shared" si="21"/>
        <v>UniversalOneモバイル ECO 7GB SMSMR51FN(nano) クレードル有 あんしん/キッティング付</v>
      </c>
      <c r="O391" s="44" t="s">
        <v>323</v>
      </c>
    </row>
    <row r="392" spans="12:15" x14ac:dyDescent="0.2">
      <c r="L392" s="43" t="s">
        <v>147</v>
      </c>
      <c r="M392" s="43" t="s">
        <v>380</v>
      </c>
      <c r="N392" s="44" t="str">
        <f t="shared" si="21"/>
        <v>UniversalOneモバイル ECO 15GB SMSMR51FN(nano) クレードル有 あんしん/キッティング付</v>
      </c>
      <c r="O392" s="44" t="s">
        <v>323</v>
      </c>
    </row>
    <row r="393" spans="12:15" x14ac:dyDescent="0.2">
      <c r="L393" s="43" t="s">
        <v>148</v>
      </c>
      <c r="M393" s="43" t="s">
        <v>380</v>
      </c>
      <c r="N393" s="44" t="str">
        <f t="shared" si="21"/>
        <v>UniversalOneモバイル ECO 30GB SMSMR51FN(nano) クレードル有 あんしん/キッティング付</v>
      </c>
      <c r="O393" s="44" t="s">
        <v>323</v>
      </c>
    </row>
    <row r="394" spans="12:15" x14ac:dyDescent="0.2">
      <c r="L394" s="43" t="s">
        <v>149</v>
      </c>
      <c r="M394" s="43" t="s">
        <v>380</v>
      </c>
      <c r="N394" s="44" t="str">
        <f t="shared" si="21"/>
        <v>UniversalOneモバイル ECO 50GB SMSMR51FN(nano) クレードル有 あんしん/キッティング付</v>
      </c>
      <c r="O394" s="44" t="s">
        <v>323</v>
      </c>
    </row>
    <row r="395" spans="12:15" x14ac:dyDescent="0.2">
      <c r="L395" s="43" t="s">
        <v>150</v>
      </c>
      <c r="M395" s="43" t="s">
        <v>380</v>
      </c>
      <c r="N395" s="44" t="str">
        <f t="shared" si="21"/>
        <v>UniversalOneモバイル ECO 10MBプラス SMSMR51FN(nano) クレードル有 あんしん/キッティング付</v>
      </c>
      <c r="O395" s="44" t="s">
        <v>323</v>
      </c>
    </row>
    <row r="396" spans="12:15" x14ac:dyDescent="0.2">
      <c r="L396" s="43" t="s">
        <v>320</v>
      </c>
      <c r="M396" s="43" t="s">
        <v>380</v>
      </c>
      <c r="N396" s="44" t="str">
        <f t="shared" si="21"/>
        <v>UniversalOneモバイル ECO 30MBプラス SMSMR51FN(nano) クレードル有 あんしん/キッティング付</v>
      </c>
      <c r="O396" s="44" t="s">
        <v>323</v>
      </c>
    </row>
    <row r="397" spans="12:15" x14ac:dyDescent="0.2">
      <c r="L397" s="87" t="s">
        <v>143</v>
      </c>
      <c r="M397" s="87" t="s">
        <v>385</v>
      </c>
      <c r="N397" s="45" t="str">
        <f t="shared" si="21"/>
        <v>UniversalOneモバイル ゼロ SMSMR10LN(nano) クレードル有</v>
      </c>
      <c r="O397" s="45" t="s">
        <v>323</v>
      </c>
    </row>
    <row r="398" spans="12:15" x14ac:dyDescent="0.2">
      <c r="L398" s="87" t="s">
        <v>144</v>
      </c>
      <c r="M398" s="87" t="s">
        <v>385</v>
      </c>
      <c r="N398" s="45" t="str">
        <f t="shared" si="21"/>
        <v>UniversalOneモバイル ECO 500MB SMSMR10LN(nano) クレードル有</v>
      </c>
      <c r="O398" s="45" t="s">
        <v>323</v>
      </c>
    </row>
    <row r="399" spans="12:15" x14ac:dyDescent="0.2">
      <c r="L399" s="87" t="s">
        <v>319</v>
      </c>
      <c r="M399" s="87" t="s">
        <v>385</v>
      </c>
      <c r="N399" s="45" t="str">
        <f t="shared" si="21"/>
        <v>UniversalOneモバイル ECO 1GB SMSMR10LN(nano) クレードル有</v>
      </c>
      <c r="O399" s="45" t="s">
        <v>323</v>
      </c>
    </row>
    <row r="400" spans="12:15" x14ac:dyDescent="0.2">
      <c r="L400" s="87" t="s">
        <v>145</v>
      </c>
      <c r="M400" s="87" t="s">
        <v>385</v>
      </c>
      <c r="N400" s="45" t="str">
        <f t="shared" si="21"/>
        <v>UniversalOneモバイル ECO 3GB SMSMR10LN(nano) クレードル有</v>
      </c>
      <c r="O400" s="45" t="s">
        <v>323</v>
      </c>
    </row>
    <row r="401" spans="12:15" x14ac:dyDescent="0.2">
      <c r="L401" s="87" t="s">
        <v>146</v>
      </c>
      <c r="M401" s="87" t="s">
        <v>385</v>
      </c>
      <c r="N401" s="45" t="str">
        <f t="shared" si="21"/>
        <v>UniversalOneモバイル ECO 7GB SMSMR10LN(nano) クレードル有</v>
      </c>
      <c r="O401" s="45" t="s">
        <v>323</v>
      </c>
    </row>
    <row r="402" spans="12:15" x14ac:dyDescent="0.2">
      <c r="L402" s="87" t="s">
        <v>147</v>
      </c>
      <c r="M402" s="87" t="s">
        <v>385</v>
      </c>
      <c r="N402" s="45" t="str">
        <f t="shared" si="21"/>
        <v>UniversalOneモバイル ECO 15GB SMSMR10LN(nano) クレードル有</v>
      </c>
      <c r="O402" s="45" t="s">
        <v>323</v>
      </c>
    </row>
    <row r="403" spans="12:15" x14ac:dyDescent="0.2">
      <c r="L403" s="87" t="s">
        <v>148</v>
      </c>
      <c r="M403" s="87" t="s">
        <v>385</v>
      </c>
      <c r="N403" s="45" t="str">
        <f t="shared" si="21"/>
        <v>UniversalOneモバイル ECO 30GB SMSMR10LN(nano) クレードル有</v>
      </c>
      <c r="O403" s="45" t="s">
        <v>323</v>
      </c>
    </row>
    <row r="404" spans="12:15" x14ac:dyDescent="0.2">
      <c r="L404" s="87" t="s">
        <v>149</v>
      </c>
      <c r="M404" s="87" t="s">
        <v>385</v>
      </c>
      <c r="N404" s="45" t="str">
        <f t="shared" si="21"/>
        <v>UniversalOneモバイル ECO 50GB SMSMR10LN(nano) クレードル有</v>
      </c>
      <c r="O404" s="45" t="s">
        <v>323</v>
      </c>
    </row>
    <row r="405" spans="12:15" x14ac:dyDescent="0.2">
      <c r="L405" s="87" t="s">
        <v>150</v>
      </c>
      <c r="M405" s="87" t="s">
        <v>385</v>
      </c>
      <c r="N405" s="45" t="str">
        <f t="shared" si="21"/>
        <v>UniversalOneモバイル ECO 10MBプラス SMSMR10LN(nano) クレードル有</v>
      </c>
      <c r="O405" s="45" t="s">
        <v>323</v>
      </c>
    </row>
    <row r="406" spans="12:15" x14ac:dyDescent="0.2">
      <c r="L406" s="87" t="s">
        <v>320</v>
      </c>
      <c r="M406" s="87" t="s">
        <v>385</v>
      </c>
      <c r="N406" s="45" t="str">
        <f t="shared" si="21"/>
        <v>UniversalOneモバイル ECO 30MBプラス SMSMR10LN(nano) クレードル有</v>
      </c>
      <c r="O406" s="45" t="s">
        <v>323</v>
      </c>
    </row>
    <row r="407" spans="12:15" x14ac:dyDescent="0.2">
      <c r="L407" s="87" t="s">
        <v>143</v>
      </c>
      <c r="M407" s="87" t="s">
        <v>386</v>
      </c>
      <c r="N407" s="45" t="str">
        <f t="shared" si="21"/>
        <v>UniversalOneモバイル ゼロ SMSMR10LN(nano) クレードル有 あんしん付</v>
      </c>
      <c r="O407" s="45" t="s">
        <v>323</v>
      </c>
    </row>
    <row r="408" spans="12:15" x14ac:dyDescent="0.2">
      <c r="L408" s="87" t="s">
        <v>144</v>
      </c>
      <c r="M408" s="87" t="s">
        <v>386</v>
      </c>
      <c r="N408" s="45" t="str">
        <f t="shared" si="21"/>
        <v>UniversalOneモバイル ECO 500MB SMSMR10LN(nano) クレードル有 あんしん付</v>
      </c>
      <c r="O408" s="45" t="s">
        <v>323</v>
      </c>
    </row>
    <row r="409" spans="12:15" x14ac:dyDescent="0.2">
      <c r="L409" s="87" t="s">
        <v>319</v>
      </c>
      <c r="M409" s="87" t="s">
        <v>386</v>
      </c>
      <c r="N409" s="45" t="str">
        <f t="shared" si="21"/>
        <v>UniversalOneモバイル ECO 1GB SMSMR10LN(nano) クレードル有 あんしん付</v>
      </c>
      <c r="O409" s="45" t="s">
        <v>323</v>
      </c>
    </row>
    <row r="410" spans="12:15" x14ac:dyDescent="0.2">
      <c r="L410" s="87" t="s">
        <v>145</v>
      </c>
      <c r="M410" s="87" t="s">
        <v>386</v>
      </c>
      <c r="N410" s="45" t="str">
        <f t="shared" si="21"/>
        <v>UniversalOneモバイル ECO 3GB SMSMR10LN(nano) クレードル有 あんしん付</v>
      </c>
      <c r="O410" s="45" t="s">
        <v>323</v>
      </c>
    </row>
    <row r="411" spans="12:15" x14ac:dyDescent="0.2">
      <c r="L411" s="87" t="s">
        <v>146</v>
      </c>
      <c r="M411" s="87" t="s">
        <v>386</v>
      </c>
      <c r="N411" s="45" t="str">
        <f t="shared" si="21"/>
        <v>UniversalOneモバイル ECO 7GB SMSMR10LN(nano) クレードル有 あんしん付</v>
      </c>
      <c r="O411" s="45" t="s">
        <v>323</v>
      </c>
    </row>
    <row r="412" spans="12:15" x14ac:dyDescent="0.2">
      <c r="L412" s="87" t="s">
        <v>147</v>
      </c>
      <c r="M412" s="87" t="s">
        <v>386</v>
      </c>
      <c r="N412" s="45" t="str">
        <f t="shared" si="21"/>
        <v>UniversalOneモバイル ECO 15GB SMSMR10LN(nano) クレードル有 あんしん付</v>
      </c>
      <c r="O412" s="45" t="s">
        <v>323</v>
      </c>
    </row>
    <row r="413" spans="12:15" x14ac:dyDescent="0.2">
      <c r="L413" s="87" t="s">
        <v>148</v>
      </c>
      <c r="M413" s="87" t="s">
        <v>386</v>
      </c>
      <c r="N413" s="45" t="str">
        <f t="shared" si="21"/>
        <v>UniversalOneモバイル ECO 30GB SMSMR10LN(nano) クレードル有 あんしん付</v>
      </c>
      <c r="O413" s="45" t="s">
        <v>323</v>
      </c>
    </row>
    <row r="414" spans="12:15" x14ac:dyDescent="0.2">
      <c r="L414" s="87" t="s">
        <v>149</v>
      </c>
      <c r="M414" s="87" t="s">
        <v>386</v>
      </c>
      <c r="N414" s="45" t="str">
        <f t="shared" si="21"/>
        <v>UniversalOneモバイル ECO 50GB SMSMR10LN(nano) クレードル有 あんしん付</v>
      </c>
      <c r="O414" s="45" t="s">
        <v>323</v>
      </c>
    </row>
    <row r="415" spans="12:15" x14ac:dyDescent="0.2">
      <c r="L415" s="87" t="s">
        <v>150</v>
      </c>
      <c r="M415" s="87" t="s">
        <v>386</v>
      </c>
      <c r="N415" s="45" t="str">
        <f t="shared" si="21"/>
        <v>UniversalOneモバイル ECO 10MBプラス SMSMR10LN(nano) クレードル有 あんしん付</v>
      </c>
      <c r="O415" s="45" t="s">
        <v>323</v>
      </c>
    </row>
    <row r="416" spans="12:15" x14ac:dyDescent="0.2">
      <c r="L416" s="87" t="s">
        <v>320</v>
      </c>
      <c r="M416" s="87" t="s">
        <v>386</v>
      </c>
      <c r="N416" s="45" t="str">
        <f t="shared" si="21"/>
        <v>UniversalOneモバイル ECO 30MBプラス SMSMR10LN(nano) クレードル有 あんしん付</v>
      </c>
      <c r="O416" s="45" t="s">
        <v>323</v>
      </c>
    </row>
    <row r="417" spans="12:15" x14ac:dyDescent="0.2">
      <c r="L417" s="87" t="s">
        <v>143</v>
      </c>
      <c r="M417" s="87" t="s">
        <v>387</v>
      </c>
      <c r="N417" s="45" t="str">
        <f t="shared" si="21"/>
        <v>UniversalOneモバイル ゼロ SMSMR10LN(nano) クレードル有 キッティング付</v>
      </c>
      <c r="O417" s="45" t="s">
        <v>323</v>
      </c>
    </row>
    <row r="418" spans="12:15" x14ac:dyDescent="0.2">
      <c r="L418" s="87" t="s">
        <v>144</v>
      </c>
      <c r="M418" s="87" t="s">
        <v>387</v>
      </c>
      <c r="N418" s="45" t="str">
        <f t="shared" ref="N418:N436" si="22">L418&amp;M418</f>
        <v>UniversalOneモバイル ECO 500MB SMSMR10LN(nano) クレードル有 キッティング付</v>
      </c>
      <c r="O418" s="45" t="s">
        <v>323</v>
      </c>
    </row>
    <row r="419" spans="12:15" x14ac:dyDescent="0.2">
      <c r="L419" s="87" t="s">
        <v>319</v>
      </c>
      <c r="M419" s="87" t="s">
        <v>387</v>
      </c>
      <c r="N419" s="45" t="str">
        <f t="shared" si="22"/>
        <v>UniversalOneモバイル ECO 1GB SMSMR10LN(nano) クレードル有 キッティング付</v>
      </c>
      <c r="O419" s="45" t="s">
        <v>323</v>
      </c>
    </row>
    <row r="420" spans="12:15" x14ac:dyDescent="0.2">
      <c r="L420" s="87" t="s">
        <v>145</v>
      </c>
      <c r="M420" s="87" t="s">
        <v>387</v>
      </c>
      <c r="N420" s="45" t="str">
        <f t="shared" si="22"/>
        <v>UniversalOneモバイル ECO 3GB SMSMR10LN(nano) クレードル有 キッティング付</v>
      </c>
      <c r="O420" s="45" t="s">
        <v>323</v>
      </c>
    </row>
    <row r="421" spans="12:15" x14ac:dyDescent="0.2">
      <c r="L421" s="87" t="s">
        <v>146</v>
      </c>
      <c r="M421" s="87" t="s">
        <v>387</v>
      </c>
      <c r="N421" s="45" t="str">
        <f t="shared" si="22"/>
        <v>UniversalOneモバイル ECO 7GB SMSMR10LN(nano) クレードル有 キッティング付</v>
      </c>
      <c r="O421" s="45" t="s">
        <v>323</v>
      </c>
    </row>
    <row r="422" spans="12:15" x14ac:dyDescent="0.2">
      <c r="L422" s="87" t="s">
        <v>147</v>
      </c>
      <c r="M422" s="87" t="s">
        <v>387</v>
      </c>
      <c r="N422" s="45" t="str">
        <f t="shared" si="22"/>
        <v>UniversalOneモバイル ECO 15GB SMSMR10LN(nano) クレードル有 キッティング付</v>
      </c>
      <c r="O422" s="45" t="s">
        <v>323</v>
      </c>
    </row>
    <row r="423" spans="12:15" x14ac:dyDescent="0.2">
      <c r="L423" s="87" t="s">
        <v>148</v>
      </c>
      <c r="M423" s="87" t="s">
        <v>387</v>
      </c>
      <c r="N423" s="45" t="str">
        <f t="shared" si="22"/>
        <v>UniversalOneモバイル ECO 30GB SMSMR10LN(nano) クレードル有 キッティング付</v>
      </c>
      <c r="O423" s="45" t="s">
        <v>323</v>
      </c>
    </row>
    <row r="424" spans="12:15" x14ac:dyDescent="0.2">
      <c r="L424" s="87" t="s">
        <v>149</v>
      </c>
      <c r="M424" s="87" t="s">
        <v>387</v>
      </c>
      <c r="N424" s="45" t="str">
        <f t="shared" si="22"/>
        <v>UniversalOneモバイル ECO 50GB SMSMR10LN(nano) クレードル有 キッティング付</v>
      </c>
      <c r="O424" s="45" t="s">
        <v>323</v>
      </c>
    </row>
    <row r="425" spans="12:15" x14ac:dyDescent="0.2">
      <c r="L425" s="87" t="s">
        <v>150</v>
      </c>
      <c r="M425" s="87" t="s">
        <v>387</v>
      </c>
      <c r="N425" s="45" t="str">
        <f t="shared" si="22"/>
        <v>UniversalOneモバイル ECO 10MBプラス SMSMR10LN(nano) クレードル有 キッティング付</v>
      </c>
      <c r="O425" s="45" t="s">
        <v>323</v>
      </c>
    </row>
    <row r="426" spans="12:15" x14ac:dyDescent="0.2">
      <c r="L426" s="87" t="s">
        <v>320</v>
      </c>
      <c r="M426" s="87" t="s">
        <v>387</v>
      </c>
      <c r="N426" s="45" t="str">
        <f t="shared" si="22"/>
        <v>UniversalOneモバイル ECO 30MBプラス SMSMR10LN(nano) クレードル有 キッティング付</v>
      </c>
      <c r="O426" s="45" t="s">
        <v>323</v>
      </c>
    </row>
    <row r="427" spans="12:15" x14ac:dyDescent="0.2">
      <c r="L427" s="87" t="s">
        <v>143</v>
      </c>
      <c r="M427" s="87" t="s">
        <v>388</v>
      </c>
      <c r="N427" s="45" t="str">
        <f t="shared" si="22"/>
        <v>UniversalOneモバイル ゼロ SMSMR10LN(nano) クレードル有 あんしん/キッティング付</v>
      </c>
      <c r="O427" s="45" t="s">
        <v>323</v>
      </c>
    </row>
    <row r="428" spans="12:15" x14ac:dyDescent="0.2">
      <c r="L428" s="87" t="s">
        <v>144</v>
      </c>
      <c r="M428" s="87" t="s">
        <v>388</v>
      </c>
      <c r="N428" s="45" t="str">
        <f t="shared" si="22"/>
        <v>UniversalOneモバイル ECO 500MB SMSMR10LN(nano) クレードル有 あんしん/キッティング付</v>
      </c>
      <c r="O428" s="45" t="s">
        <v>323</v>
      </c>
    </row>
    <row r="429" spans="12:15" x14ac:dyDescent="0.2">
      <c r="L429" s="87" t="s">
        <v>319</v>
      </c>
      <c r="M429" s="87" t="s">
        <v>388</v>
      </c>
      <c r="N429" s="45" t="str">
        <f t="shared" si="22"/>
        <v>UniversalOneモバイル ECO 1GB SMSMR10LN(nano) クレードル有 あんしん/キッティング付</v>
      </c>
      <c r="O429" s="45" t="s">
        <v>323</v>
      </c>
    </row>
    <row r="430" spans="12:15" x14ac:dyDescent="0.2">
      <c r="L430" s="87" t="s">
        <v>145</v>
      </c>
      <c r="M430" s="87" t="s">
        <v>388</v>
      </c>
      <c r="N430" s="45" t="str">
        <f t="shared" si="22"/>
        <v>UniversalOneモバイル ECO 3GB SMSMR10LN(nano) クレードル有 あんしん/キッティング付</v>
      </c>
      <c r="O430" s="45" t="s">
        <v>323</v>
      </c>
    </row>
    <row r="431" spans="12:15" x14ac:dyDescent="0.2">
      <c r="L431" s="87" t="s">
        <v>146</v>
      </c>
      <c r="M431" s="87" t="s">
        <v>388</v>
      </c>
      <c r="N431" s="45" t="str">
        <f t="shared" si="22"/>
        <v>UniversalOneモバイル ECO 7GB SMSMR10LN(nano) クレードル有 あんしん/キッティング付</v>
      </c>
      <c r="O431" s="45" t="s">
        <v>323</v>
      </c>
    </row>
    <row r="432" spans="12:15" x14ac:dyDescent="0.2">
      <c r="L432" s="87" t="s">
        <v>147</v>
      </c>
      <c r="M432" s="87" t="s">
        <v>388</v>
      </c>
      <c r="N432" s="45" t="str">
        <f t="shared" si="22"/>
        <v>UniversalOneモバイル ECO 15GB SMSMR10LN(nano) クレードル有 あんしん/キッティング付</v>
      </c>
      <c r="O432" s="45" t="s">
        <v>323</v>
      </c>
    </row>
    <row r="433" spans="12:15" x14ac:dyDescent="0.2">
      <c r="L433" s="87" t="s">
        <v>148</v>
      </c>
      <c r="M433" s="87" t="s">
        <v>388</v>
      </c>
      <c r="N433" s="45" t="str">
        <f t="shared" si="22"/>
        <v>UniversalOneモバイル ECO 30GB SMSMR10LN(nano) クレードル有 あんしん/キッティング付</v>
      </c>
      <c r="O433" s="45" t="s">
        <v>323</v>
      </c>
    </row>
    <row r="434" spans="12:15" x14ac:dyDescent="0.2">
      <c r="L434" s="87" t="s">
        <v>149</v>
      </c>
      <c r="M434" s="87" t="s">
        <v>388</v>
      </c>
      <c r="N434" s="45" t="str">
        <f t="shared" si="22"/>
        <v>UniversalOneモバイル ECO 50GB SMSMR10LN(nano) クレードル有 あんしん/キッティング付</v>
      </c>
      <c r="O434" s="45" t="s">
        <v>323</v>
      </c>
    </row>
    <row r="435" spans="12:15" x14ac:dyDescent="0.2">
      <c r="L435" s="87" t="s">
        <v>150</v>
      </c>
      <c r="M435" s="87" t="s">
        <v>388</v>
      </c>
      <c r="N435" s="45" t="str">
        <f t="shared" si="22"/>
        <v>UniversalOneモバイル ECO 10MBプラス SMSMR10LN(nano) クレードル有 あんしん/キッティング付</v>
      </c>
      <c r="O435" s="45" t="s">
        <v>323</v>
      </c>
    </row>
    <row r="436" spans="12:15" x14ac:dyDescent="0.2">
      <c r="L436" s="87" t="s">
        <v>320</v>
      </c>
      <c r="M436" s="87" t="s">
        <v>388</v>
      </c>
      <c r="N436" s="45" t="str">
        <f t="shared" si="22"/>
        <v>UniversalOneモバイル ECO 30MBプラス SMSMR10LN(nano) クレードル有 あんしん/キッティング付</v>
      </c>
      <c r="O436" s="45" t="s">
        <v>323</v>
      </c>
    </row>
    <row r="437" spans="12:15" x14ac:dyDescent="0.2">
      <c r="L437" s="18" t="s">
        <v>143</v>
      </c>
      <c r="M437" s="18" t="s">
        <v>351</v>
      </c>
      <c r="N437" s="34" t="str">
        <f t="shared" ref="N437" si="23">L437&amp;M437</f>
        <v>UniversalOneモバイル ゼロ SMSAX220(SMS)(標準SIM)</v>
      </c>
      <c r="O437" s="34" t="s">
        <v>322</v>
      </c>
    </row>
    <row r="438" spans="12:15" x14ac:dyDescent="0.2">
      <c r="L438" s="18" t="s">
        <v>144</v>
      </c>
      <c r="M438" s="18" t="s">
        <v>351</v>
      </c>
      <c r="N438" s="34" t="str">
        <f t="shared" ref="N438:N466" si="24">L438&amp;M438</f>
        <v>UniversalOneモバイル ECO 500MB SMSAX220(SMS)(標準SIM)</v>
      </c>
      <c r="O438" s="34" t="s">
        <v>322</v>
      </c>
    </row>
    <row r="439" spans="12:15" x14ac:dyDescent="0.2">
      <c r="L439" s="18" t="s">
        <v>319</v>
      </c>
      <c r="M439" s="18" t="s">
        <v>351</v>
      </c>
      <c r="N439" s="34" t="str">
        <f t="shared" si="24"/>
        <v>UniversalOneモバイル ECO 1GB SMSAX220(SMS)(標準SIM)</v>
      </c>
      <c r="O439" s="34" t="s">
        <v>322</v>
      </c>
    </row>
    <row r="440" spans="12:15" x14ac:dyDescent="0.2">
      <c r="L440" s="18" t="s">
        <v>145</v>
      </c>
      <c r="M440" s="18" t="s">
        <v>351</v>
      </c>
      <c r="N440" s="34" t="str">
        <f t="shared" si="24"/>
        <v>UniversalOneモバイル ECO 3GB SMSAX220(SMS)(標準SIM)</v>
      </c>
      <c r="O440" s="34" t="s">
        <v>322</v>
      </c>
    </row>
    <row r="441" spans="12:15" x14ac:dyDescent="0.2">
      <c r="L441" s="18" t="s">
        <v>146</v>
      </c>
      <c r="M441" s="18" t="s">
        <v>351</v>
      </c>
      <c r="N441" s="34" t="str">
        <f t="shared" si="24"/>
        <v>UniversalOneモバイル ECO 7GB SMSAX220(SMS)(標準SIM)</v>
      </c>
      <c r="O441" s="34" t="s">
        <v>322</v>
      </c>
    </row>
    <row r="442" spans="12:15" x14ac:dyDescent="0.2">
      <c r="L442" s="18" t="s">
        <v>147</v>
      </c>
      <c r="M442" s="18" t="s">
        <v>351</v>
      </c>
      <c r="N442" s="34" t="str">
        <f t="shared" si="24"/>
        <v>UniversalOneモバイル ECO 15GB SMSAX220(SMS)(標準SIM)</v>
      </c>
      <c r="O442" s="34" t="s">
        <v>322</v>
      </c>
    </row>
    <row r="443" spans="12:15" x14ac:dyDescent="0.2">
      <c r="L443" s="18" t="s">
        <v>148</v>
      </c>
      <c r="M443" s="18" t="s">
        <v>351</v>
      </c>
      <c r="N443" s="34" t="str">
        <f t="shared" si="24"/>
        <v>UniversalOneモバイル ECO 30GB SMSAX220(SMS)(標準SIM)</v>
      </c>
      <c r="O443" s="34" t="s">
        <v>322</v>
      </c>
    </row>
    <row r="444" spans="12:15" x14ac:dyDescent="0.2">
      <c r="L444" s="18" t="s">
        <v>149</v>
      </c>
      <c r="M444" s="18" t="s">
        <v>351</v>
      </c>
      <c r="N444" s="34" t="str">
        <f t="shared" si="24"/>
        <v>UniversalOneモバイル ECO 50GB SMSAX220(SMS)(標準SIM)</v>
      </c>
      <c r="O444" s="34" t="s">
        <v>322</v>
      </c>
    </row>
    <row r="445" spans="12:15" x14ac:dyDescent="0.2">
      <c r="L445" s="18" t="s">
        <v>150</v>
      </c>
      <c r="M445" s="18" t="s">
        <v>351</v>
      </c>
      <c r="N445" s="34" t="str">
        <f t="shared" si="24"/>
        <v>UniversalOneモバイル ECO 10MBプラス SMSAX220(SMS)(標準SIM)</v>
      </c>
      <c r="O445" s="34" t="s">
        <v>322</v>
      </c>
    </row>
    <row r="446" spans="12:15" x14ac:dyDescent="0.2">
      <c r="L446" s="18" t="s">
        <v>320</v>
      </c>
      <c r="M446" s="18" t="s">
        <v>351</v>
      </c>
      <c r="N446" s="34" t="str">
        <f t="shared" si="24"/>
        <v>UniversalOneモバイル ECO 30MBプラス SMSAX220(SMS)(標準SIM)</v>
      </c>
      <c r="O446" s="34" t="s">
        <v>322</v>
      </c>
    </row>
    <row r="447" spans="12:15" x14ac:dyDescent="0.2">
      <c r="L447" s="18" t="s">
        <v>143</v>
      </c>
      <c r="M447" s="18" t="s">
        <v>363</v>
      </c>
      <c r="N447" s="34" t="str">
        <f t="shared" si="24"/>
        <v>UniversalOneモバイル ゼロ SMSRX220(SMS)(標準SIM)</v>
      </c>
      <c r="O447" s="34" t="s">
        <v>322</v>
      </c>
    </row>
    <row r="448" spans="12:15" x14ac:dyDescent="0.2">
      <c r="L448" s="18" t="s">
        <v>144</v>
      </c>
      <c r="M448" s="18" t="s">
        <v>363</v>
      </c>
      <c r="N448" s="34" t="str">
        <f t="shared" si="24"/>
        <v>UniversalOneモバイル ECO 500MB SMSRX220(SMS)(標準SIM)</v>
      </c>
      <c r="O448" s="34" t="s">
        <v>322</v>
      </c>
    </row>
    <row r="449" spans="11:15" x14ac:dyDescent="0.2">
      <c r="L449" s="18" t="s">
        <v>319</v>
      </c>
      <c r="M449" s="18" t="s">
        <v>363</v>
      </c>
      <c r="N449" s="34" t="str">
        <f t="shared" si="24"/>
        <v>UniversalOneモバイル ECO 1GB SMSRX220(SMS)(標準SIM)</v>
      </c>
      <c r="O449" s="34" t="s">
        <v>322</v>
      </c>
    </row>
    <row r="450" spans="11:15" x14ac:dyDescent="0.2">
      <c r="L450" s="18" t="s">
        <v>145</v>
      </c>
      <c r="M450" s="18" t="s">
        <v>363</v>
      </c>
      <c r="N450" s="34" t="str">
        <f t="shared" si="24"/>
        <v>UniversalOneモバイル ECO 3GB SMSRX220(SMS)(標準SIM)</v>
      </c>
      <c r="O450" s="34" t="s">
        <v>322</v>
      </c>
    </row>
    <row r="451" spans="11:15" x14ac:dyDescent="0.2">
      <c r="L451" s="18" t="s">
        <v>146</v>
      </c>
      <c r="M451" s="18" t="s">
        <v>363</v>
      </c>
      <c r="N451" s="34" t="str">
        <f t="shared" si="24"/>
        <v>UniversalOneモバイル ECO 7GB SMSRX220(SMS)(標準SIM)</v>
      </c>
      <c r="O451" s="34" t="s">
        <v>322</v>
      </c>
    </row>
    <row r="452" spans="11:15" x14ac:dyDescent="0.2">
      <c r="L452" s="18" t="s">
        <v>147</v>
      </c>
      <c r="M452" s="18" t="s">
        <v>363</v>
      </c>
      <c r="N452" s="34" t="str">
        <f t="shared" si="24"/>
        <v>UniversalOneモバイル ECO 15GB SMSRX220(SMS)(標準SIM)</v>
      </c>
      <c r="O452" s="34" t="s">
        <v>322</v>
      </c>
    </row>
    <row r="453" spans="11:15" x14ac:dyDescent="0.2">
      <c r="L453" s="18" t="s">
        <v>148</v>
      </c>
      <c r="M453" s="18" t="s">
        <v>363</v>
      </c>
      <c r="N453" s="34" t="str">
        <f t="shared" si="24"/>
        <v>UniversalOneモバイル ECO 30GB SMSRX220(SMS)(標準SIM)</v>
      </c>
      <c r="O453" s="34" t="s">
        <v>322</v>
      </c>
    </row>
    <row r="454" spans="11:15" x14ac:dyDescent="0.2">
      <c r="L454" s="18" t="s">
        <v>149</v>
      </c>
      <c r="M454" s="18" t="s">
        <v>363</v>
      </c>
      <c r="N454" s="34" t="str">
        <f t="shared" si="24"/>
        <v>UniversalOneモバイル ECO 50GB SMSRX220(SMS)(標準SIM)</v>
      </c>
      <c r="O454" s="34" t="s">
        <v>322</v>
      </c>
    </row>
    <row r="455" spans="11:15" x14ac:dyDescent="0.2">
      <c r="L455" s="18" t="s">
        <v>150</v>
      </c>
      <c r="M455" s="18" t="s">
        <v>363</v>
      </c>
      <c r="N455" s="34" t="str">
        <f t="shared" si="24"/>
        <v>UniversalOneモバイル ECO 10MBプラス SMSRX220(SMS)(標準SIM)</v>
      </c>
      <c r="O455" s="34" t="s">
        <v>322</v>
      </c>
    </row>
    <row r="456" spans="11:15" x14ac:dyDescent="0.2">
      <c r="L456" s="18" t="s">
        <v>320</v>
      </c>
      <c r="M456" s="18" t="s">
        <v>363</v>
      </c>
      <c r="N456" s="34" t="str">
        <f t="shared" si="24"/>
        <v>UniversalOneモバイル ECO 30MBプラス SMSRX220(SMS)(標準SIM)</v>
      </c>
      <c r="O456" s="34" t="s">
        <v>322</v>
      </c>
    </row>
    <row r="457" spans="11:15" x14ac:dyDescent="0.2">
      <c r="K457" t="s">
        <v>327</v>
      </c>
      <c r="L457" s="45" t="s">
        <v>143</v>
      </c>
      <c r="M457" s="45" t="s">
        <v>325</v>
      </c>
      <c r="N457" s="45" t="str">
        <f t="shared" si="24"/>
        <v>UniversalOneモバイル ゼロ SMSテレワーク用PC_NEC キッティング付き</v>
      </c>
      <c r="O457" s="45" t="s">
        <v>322</v>
      </c>
    </row>
    <row r="458" spans="11:15" x14ac:dyDescent="0.2">
      <c r="L458" s="18" t="s">
        <v>144</v>
      </c>
      <c r="M458" s="18" t="s">
        <v>325</v>
      </c>
      <c r="N458" s="34" t="str">
        <f t="shared" si="24"/>
        <v>UniversalOneモバイル ECO 500MB SMSテレワーク用PC_NEC キッティング付き</v>
      </c>
      <c r="O458" s="34" t="s">
        <v>322</v>
      </c>
    </row>
    <row r="459" spans="11:15" x14ac:dyDescent="0.2">
      <c r="L459" s="18" t="s">
        <v>319</v>
      </c>
      <c r="M459" s="18" t="s">
        <v>325</v>
      </c>
      <c r="N459" s="34" t="str">
        <f t="shared" si="24"/>
        <v>UniversalOneモバイル ECO 1GB SMSテレワーク用PC_NEC キッティング付き</v>
      </c>
      <c r="O459" s="34" t="s">
        <v>322</v>
      </c>
    </row>
    <row r="460" spans="11:15" x14ac:dyDescent="0.2">
      <c r="L460" s="18" t="s">
        <v>145</v>
      </c>
      <c r="M460" s="18" t="s">
        <v>325</v>
      </c>
      <c r="N460" s="34" t="str">
        <f t="shared" si="24"/>
        <v>UniversalOneモバイル ECO 3GB SMSテレワーク用PC_NEC キッティング付き</v>
      </c>
      <c r="O460" s="34" t="s">
        <v>322</v>
      </c>
    </row>
    <row r="461" spans="11:15" x14ac:dyDescent="0.2">
      <c r="L461" s="18" t="s">
        <v>146</v>
      </c>
      <c r="M461" s="18" t="s">
        <v>325</v>
      </c>
      <c r="N461" s="34" t="str">
        <f t="shared" si="24"/>
        <v>UniversalOneモバイル ECO 7GB SMSテレワーク用PC_NEC キッティング付き</v>
      </c>
      <c r="O461" s="34" t="s">
        <v>322</v>
      </c>
    </row>
    <row r="462" spans="11:15" x14ac:dyDescent="0.2">
      <c r="L462" s="18" t="s">
        <v>147</v>
      </c>
      <c r="M462" s="18" t="s">
        <v>325</v>
      </c>
      <c r="N462" s="34" t="str">
        <f t="shared" si="24"/>
        <v>UniversalOneモバイル ECO 15GB SMSテレワーク用PC_NEC キッティング付き</v>
      </c>
      <c r="O462" s="34" t="s">
        <v>322</v>
      </c>
    </row>
    <row r="463" spans="11:15" x14ac:dyDescent="0.2">
      <c r="L463" s="18" t="s">
        <v>148</v>
      </c>
      <c r="M463" s="18" t="s">
        <v>325</v>
      </c>
      <c r="N463" s="34" t="str">
        <f t="shared" si="24"/>
        <v>UniversalOneモバイル ECO 30GB SMSテレワーク用PC_NEC キッティング付き</v>
      </c>
      <c r="O463" s="34" t="s">
        <v>322</v>
      </c>
    </row>
    <row r="464" spans="11:15" x14ac:dyDescent="0.2">
      <c r="L464" s="18" t="s">
        <v>149</v>
      </c>
      <c r="M464" s="18" t="s">
        <v>325</v>
      </c>
      <c r="N464" s="34" t="str">
        <f t="shared" si="24"/>
        <v>UniversalOneモバイル ECO 50GB SMSテレワーク用PC_NEC キッティング付き</v>
      </c>
      <c r="O464" s="34" t="s">
        <v>322</v>
      </c>
    </row>
    <row r="465" spans="12:15" x14ac:dyDescent="0.2">
      <c r="L465" s="18" t="s">
        <v>150</v>
      </c>
      <c r="M465" s="18" t="s">
        <v>325</v>
      </c>
      <c r="N465" s="34" t="str">
        <f t="shared" si="24"/>
        <v>UniversalOneモバイル ECO 10MBプラス SMSテレワーク用PC_NEC キッティング付き</v>
      </c>
      <c r="O465" s="34" t="s">
        <v>322</v>
      </c>
    </row>
    <row r="466" spans="12:15" x14ac:dyDescent="0.2">
      <c r="L466" s="18" t="s">
        <v>320</v>
      </c>
      <c r="M466" s="18" t="s">
        <v>325</v>
      </c>
      <c r="N466" s="34" t="str">
        <f t="shared" si="24"/>
        <v>UniversalOneモバイル ECO 30MBプラス SMSテレワーク用PC_NEC キッティング付き</v>
      </c>
      <c r="O466" s="34" t="s">
        <v>322</v>
      </c>
    </row>
    <row r="467" spans="12:15" x14ac:dyDescent="0.2">
      <c r="L467" s="18" t="s">
        <v>255</v>
      </c>
      <c r="M467" s="18"/>
      <c r="N467" s="34" t="str">
        <f t="shared" ref="N467:N475" si="25">L467&amp;M467</f>
        <v>UniversalOneモバイル Night 1GB SMS</v>
      </c>
      <c r="O467" s="34" t="s">
        <v>322</v>
      </c>
    </row>
    <row r="468" spans="12:15" x14ac:dyDescent="0.2">
      <c r="L468" s="18" t="s">
        <v>257</v>
      </c>
      <c r="M468" s="18"/>
      <c r="N468" s="34" t="str">
        <f t="shared" si="25"/>
        <v>UniversalOneモバイル Night 3GB SMS</v>
      </c>
      <c r="O468" s="34" t="s">
        <v>322</v>
      </c>
    </row>
    <row r="469" spans="12:15" x14ac:dyDescent="0.2">
      <c r="L469" s="18" t="s">
        <v>259</v>
      </c>
      <c r="M469" s="18"/>
      <c r="N469" s="34" t="str">
        <f t="shared" si="25"/>
        <v>UniversalOneモバイル Night 7GB SMS</v>
      </c>
      <c r="O469" s="34" t="s">
        <v>322</v>
      </c>
    </row>
    <row r="470" spans="12:15" x14ac:dyDescent="0.2">
      <c r="L470" s="18" t="s">
        <v>261</v>
      </c>
      <c r="M470" s="18"/>
      <c r="N470" s="34" t="str">
        <f t="shared" si="25"/>
        <v>UniversalOneモバイル Night 15GB SMS</v>
      </c>
      <c r="O470" s="34" t="s">
        <v>322</v>
      </c>
    </row>
    <row r="471" spans="12:15" x14ac:dyDescent="0.2">
      <c r="L471" s="18" t="s">
        <v>263</v>
      </c>
      <c r="M471" s="18"/>
      <c r="N471" s="34" t="str">
        <f t="shared" si="25"/>
        <v>UniversalOneモバイル Night 30GB SMS</v>
      </c>
      <c r="O471" s="34" t="s">
        <v>322</v>
      </c>
    </row>
    <row r="472" spans="12:15" x14ac:dyDescent="0.2">
      <c r="L472" s="18" t="s">
        <v>265</v>
      </c>
      <c r="M472" s="18"/>
      <c r="N472" s="34" t="str">
        <f t="shared" si="25"/>
        <v>UniversalOneモバイル Night 50GB SMS</v>
      </c>
      <c r="O472" s="34" t="s">
        <v>322</v>
      </c>
    </row>
    <row r="473" spans="12:15" x14ac:dyDescent="0.2">
      <c r="L473" s="18" t="s">
        <v>267</v>
      </c>
      <c r="M473" s="18"/>
      <c r="N473" s="34" t="str">
        <f t="shared" si="25"/>
        <v>UniversalOneモバイル Night 100GB SMS</v>
      </c>
      <c r="O473" s="34" t="s">
        <v>322</v>
      </c>
    </row>
    <row r="474" spans="12:15" x14ac:dyDescent="0.2">
      <c r="L474" s="18" t="s">
        <v>269</v>
      </c>
      <c r="M474" s="18"/>
      <c r="N474" s="34" t="str">
        <f t="shared" si="25"/>
        <v>UniversalOneモバイル Night 300GB SMS</v>
      </c>
      <c r="O474" s="34" t="s">
        <v>322</v>
      </c>
    </row>
    <row r="475" spans="12:15" x14ac:dyDescent="0.2">
      <c r="L475" s="18" t="s">
        <v>271</v>
      </c>
      <c r="M475" s="18"/>
      <c r="N475" s="34" t="str">
        <f t="shared" si="25"/>
        <v>UniversalOneモバイル Night 500GB SMS</v>
      </c>
      <c r="O475" s="34" t="s">
        <v>322</v>
      </c>
    </row>
    <row r="476" spans="12:15" x14ac:dyDescent="0.2">
      <c r="L476" s="43" t="s">
        <v>255</v>
      </c>
      <c r="M476" s="43" t="s">
        <v>344</v>
      </c>
      <c r="N476" s="44" t="str">
        <f t="shared" ref="N476:N502" si="26">L476&amp;M476</f>
        <v>UniversalOneモバイル Night 1GB SMSUX302NC-R(micro)</v>
      </c>
      <c r="O476" s="44" t="s">
        <v>323</v>
      </c>
    </row>
    <row r="477" spans="12:15" x14ac:dyDescent="0.2">
      <c r="L477" s="43" t="s">
        <v>257</v>
      </c>
      <c r="M477" s="43" t="s">
        <v>344</v>
      </c>
      <c r="N477" s="44" t="str">
        <f t="shared" si="26"/>
        <v>UniversalOneモバイル Night 3GB SMSUX302NC-R(micro)</v>
      </c>
      <c r="O477" s="44" t="s">
        <v>323</v>
      </c>
    </row>
    <row r="478" spans="12:15" x14ac:dyDescent="0.2">
      <c r="L478" s="43" t="s">
        <v>259</v>
      </c>
      <c r="M478" s="43" t="s">
        <v>344</v>
      </c>
      <c r="N478" s="44" t="str">
        <f t="shared" si="26"/>
        <v>UniversalOneモバイル Night 7GB SMSUX302NC-R(micro)</v>
      </c>
      <c r="O478" s="44" t="s">
        <v>323</v>
      </c>
    </row>
    <row r="479" spans="12:15" x14ac:dyDescent="0.2">
      <c r="L479" s="43" t="s">
        <v>261</v>
      </c>
      <c r="M479" s="43" t="s">
        <v>344</v>
      </c>
      <c r="N479" s="44" t="str">
        <f t="shared" si="26"/>
        <v>UniversalOneモバイル Night 15GB SMSUX302NC-R(micro)</v>
      </c>
      <c r="O479" s="44" t="s">
        <v>323</v>
      </c>
    </row>
    <row r="480" spans="12:15" x14ac:dyDescent="0.2">
      <c r="L480" s="43" t="s">
        <v>263</v>
      </c>
      <c r="M480" s="43" t="s">
        <v>344</v>
      </c>
      <c r="N480" s="44" t="str">
        <f t="shared" si="26"/>
        <v>UniversalOneモバイル Night 30GB SMSUX302NC-R(micro)</v>
      </c>
      <c r="O480" s="44" t="s">
        <v>323</v>
      </c>
    </row>
    <row r="481" spans="12:15" x14ac:dyDescent="0.2">
      <c r="L481" s="43" t="s">
        <v>265</v>
      </c>
      <c r="M481" s="43" t="s">
        <v>344</v>
      </c>
      <c r="N481" s="44" t="str">
        <f t="shared" si="26"/>
        <v>UniversalOneモバイル Night 50GB SMSUX302NC-R(micro)</v>
      </c>
      <c r="O481" s="44" t="s">
        <v>323</v>
      </c>
    </row>
    <row r="482" spans="12:15" x14ac:dyDescent="0.2">
      <c r="L482" s="43" t="s">
        <v>267</v>
      </c>
      <c r="M482" s="43" t="s">
        <v>344</v>
      </c>
      <c r="N482" s="44" t="str">
        <f t="shared" si="26"/>
        <v>UniversalOneモバイル Night 100GB SMSUX302NC-R(micro)</v>
      </c>
      <c r="O482" s="44" t="s">
        <v>323</v>
      </c>
    </row>
    <row r="483" spans="12:15" x14ac:dyDescent="0.2">
      <c r="L483" s="43" t="s">
        <v>269</v>
      </c>
      <c r="M483" s="43" t="s">
        <v>344</v>
      </c>
      <c r="N483" s="44" t="str">
        <f t="shared" si="26"/>
        <v>UniversalOneモバイル Night 300GB SMSUX302NC-R(micro)</v>
      </c>
      <c r="O483" s="44" t="s">
        <v>323</v>
      </c>
    </row>
    <row r="484" spans="12:15" x14ac:dyDescent="0.2">
      <c r="L484" s="43" t="s">
        <v>271</v>
      </c>
      <c r="M484" s="43" t="s">
        <v>344</v>
      </c>
      <c r="N484" s="44" t="str">
        <f t="shared" si="26"/>
        <v>UniversalOneモバイル Night 500GB SMSUX302NC-R(micro)</v>
      </c>
      <c r="O484" s="44" t="s">
        <v>323</v>
      </c>
    </row>
    <row r="485" spans="12:15" x14ac:dyDescent="0.2">
      <c r="L485" s="43" t="s">
        <v>255</v>
      </c>
      <c r="M485" s="43" t="s">
        <v>345</v>
      </c>
      <c r="N485" s="44" t="str">
        <f t="shared" si="26"/>
        <v>UniversalOneモバイル Night 1GB SMSUX302NC-R(micro) あんしん付</v>
      </c>
      <c r="O485" s="44" t="s">
        <v>323</v>
      </c>
    </row>
    <row r="486" spans="12:15" x14ac:dyDescent="0.2">
      <c r="L486" s="43" t="s">
        <v>257</v>
      </c>
      <c r="M486" s="43" t="s">
        <v>345</v>
      </c>
      <c r="N486" s="44" t="str">
        <f t="shared" si="26"/>
        <v>UniversalOneモバイル Night 3GB SMSUX302NC-R(micro) あんしん付</v>
      </c>
      <c r="O486" s="44" t="s">
        <v>323</v>
      </c>
    </row>
    <row r="487" spans="12:15" x14ac:dyDescent="0.2">
      <c r="L487" s="43" t="s">
        <v>259</v>
      </c>
      <c r="M487" s="43" t="s">
        <v>345</v>
      </c>
      <c r="N487" s="44" t="str">
        <f t="shared" si="26"/>
        <v>UniversalOneモバイル Night 7GB SMSUX302NC-R(micro) あんしん付</v>
      </c>
      <c r="O487" s="44" t="s">
        <v>323</v>
      </c>
    </row>
    <row r="488" spans="12:15" x14ac:dyDescent="0.2">
      <c r="L488" s="43" t="s">
        <v>261</v>
      </c>
      <c r="M488" s="43" t="s">
        <v>345</v>
      </c>
      <c r="N488" s="44" t="str">
        <f t="shared" si="26"/>
        <v>UniversalOneモバイル Night 15GB SMSUX302NC-R(micro) あんしん付</v>
      </c>
      <c r="O488" s="44" t="s">
        <v>323</v>
      </c>
    </row>
    <row r="489" spans="12:15" x14ac:dyDescent="0.2">
      <c r="L489" s="43" t="s">
        <v>263</v>
      </c>
      <c r="M489" s="43" t="s">
        <v>345</v>
      </c>
      <c r="N489" s="44" t="str">
        <f t="shared" si="26"/>
        <v>UniversalOneモバイル Night 30GB SMSUX302NC-R(micro) あんしん付</v>
      </c>
      <c r="O489" s="44" t="s">
        <v>323</v>
      </c>
    </row>
    <row r="490" spans="12:15" x14ac:dyDescent="0.2">
      <c r="L490" s="43" t="s">
        <v>265</v>
      </c>
      <c r="M490" s="43" t="s">
        <v>345</v>
      </c>
      <c r="N490" s="44" t="str">
        <f t="shared" si="26"/>
        <v>UniversalOneモバイル Night 50GB SMSUX302NC-R(micro) あんしん付</v>
      </c>
      <c r="O490" s="44" t="s">
        <v>323</v>
      </c>
    </row>
    <row r="491" spans="12:15" x14ac:dyDescent="0.2">
      <c r="L491" s="43" t="s">
        <v>267</v>
      </c>
      <c r="M491" s="43" t="s">
        <v>345</v>
      </c>
      <c r="N491" s="44" t="str">
        <f t="shared" si="26"/>
        <v>UniversalOneモバイル Night 100GB SMSUX302NC-R(micro) あんしん付</v>
      </c>
      <c r="O491" s="44" t="s">
        <v>323</v>
      </c>
    </row>
    <row r="492" spans="12:15" x14ac:dyDescent="0.2">
      <c r="L492" s="43" t="s">
        <v>269</v>
      </c>
      <c r="M492" s="43" t="s">
        <v>345</v>
      </c>
      <c r="N492" s="44" t="str">
        <f t="shared" si="26"/>
        <v>UniversalOneモバイル Night 300GB SMSUX302NC-R(micro) あんしん付</v>
      </c>
      <c r="O492" s="44" t="s">
        <v>323</v>
      </c>
    </row>
    <row r="493" spans="12:15" x14ac:dyDescent="0.2">
      <c r="L493" s="43" t="s">
        <v>271</v>
      </c>
      <c r="M493" s="43" t="s">
        <v>345</v>
      </c>
      <c r="N493" s="44" t="str">
        <f t="shared" si="26"/>
        <v>UniversalOneモバイル Night 500GB SMSUX302NC-R(micro) あんしん付</v>
      </c>
      <c r="O493" s="44" t="s">
        <v>323</v>
      </c>
    </row>
    <row r="494" spans="12:15" x14ac:dyDescent="0.2">
      <c r="L494" s="43" t="s">
        <v>255</v>
      </c>
      <c r="M494" s="43" t="s">
        <v>350</v>
      </c>
      <c r="N494" s="44" t="str">
        <f t="shared" si="26"/>
        <v>UniversalOneモバイル Night 1GB SMSAX220(標準SIM)</v>
      </c>
      <c r="O494" s="44" t="s">
        <v>323</v>
      </c>
    </row>
    <row r="495" spans="12:15" x14ac:dyDescent="0.2">
      <c r="L495" s="43" t="s">
        <v>257</v>
      </c>
      <c r="M495" s="43" t="s">
        <v>350</v>
      </c>
      <c r="N495" s="44" t="str">
        <f t="shared" si="26"/>
        <v>UniversalOneモバイル Night 3GB SMSAX220(標準SIM)</v>
      </c>
      <c r="O495" s="44" t="s">
        <v>323</v>
      </c>
    </row>
    <row r="496" spans="12:15" x14ac:dyDescent="0.2">
      <c r="L496" s="43" t="s">
        <v>259</v>
      </c>
      <c r="M496" s="43" t="s">
        <v>350</v>
      </c>
      <c r="N496" s="44" t="str">
        <f t="shared" si="26"/>
        <v>UniversalOneモバイル Night 7GB SMSAX220(標準SIM)</v>
      </c>
      <c r="O496" s="44" t="s">
        <v>323</v>
      </c>
    </row>
    <row r="497" spans="12:15" x14ac:dyDescent="0.2">
      <c r="L497" s="43" t="s">
        <v>261</v>
      </c>
      <c r="M497" s="43" t="s">
        <v>350</v>
      </c>
      <c r="N497" s="44" t="str">
        <f t="shared" si="26"/>
        <v>UniversalOneモバイル Night 15GB SMSAX220(標準SIM)</v>
      </c>
      <c r="O497" s="44" t="s">
        <v>323</v>
      </c>
    </row>
    <row r="498" spans="12:15" x14ac:dyDescent="0.2">
      <c r="L498" s="43" t="s">
        <v>263</v>
      </c>
      <c r="M498" s="43" t="s">
        <v>350</v>
      </c>
      <c r="N498" s="44" t="str">
        <f t="shared" si="26"/>
        <v>UniversalOneモバイル Night 30GB SMSAX220(標準SIM)</v>
      </c>
      <c r="O498" s="44" t="s">
        <v>323</v>
      </c>
    </row>
    <row r="499" spans="12:15" x14ac:dyDescent="0.2">
      <c r="L499" s="43" t="s">
        <v>265</v>
      </c>
      <c r="M499" s="43" t="s">
        <v>350</v>
      </c>
      <c r="N499" s="44" t="str">
        <f t="shared" si="26"/>
        <v>UniversalOneモバイル Night 50GB SMSAX220(標準SIM)</v>
      </c>
      <c r="O499" s="44" t="s">
        <v>323</v>
      </c>
    </row>
    <row r="500" spans="12:15" x14ac:dyDescent="0.2">
      <c r="L500" s="43" t="s">
        <v>267</v>
      </c>
      <c r="M500" s="43" t="s">
        <v>350</v>
      </c>
      <c r="N500" s="44" t="str">
        <f t="shared" si="26"/>
        <v>UniversalOneモバイル Night 100GB SMSAX220(標準SIM)</v>
      </c>
      <c r="O500" s="44" t="s">
        <v>323</v>
      </c>
    </row>
    <row r="501" spans="12:15" x14ac:dyDescent="0.2">
      <c r="L501" s="43" t="s">
        <v>269</v>
      </c>
      <c r="M501" s="43" t="s">
        <v>350</v>
      </c>
      <c r="N501" s="44" t="str">
        <f t="shared" si="26"/>
        <v>UniversalOneモバイル Night 300GB SMSAX220(標準SIM)</v>
      </c>
      <c r="O501" s="44" t="s">
        <v>323</v>
      </c>
    </row>
    <row r="502" spans="12:15" x14ac:dyDescent="0.2">
      <c r="L502" s="43" t="s">
        <v>271</v>
      </c>
      <c r="M502" s="43" t="s">
        <v>350</v>
      </c>
      <c r="N502" s="44" t="str">
        <f t="shared" si="26"/>
        <v>UniversalOneモバイル Night 500GB SMSAX220(標準SIM)</v>
      </c>
      <c r="O502" s="44" t="s">
        <v>323</v>
      </c>
    </row>
    <row r="503" spans="12:15" x14ac:dyDescent="0.2">
      <c r="L503" s="43" t="s">
        <v>255</v>
      </c>
      <c r="M503" s="43" t="s">
        <v>365</v>
      </c>
      <c r="N503" s="44" t="str">
        <f t="shared" ref="N503:N547" si="27">L503&amp;M503</f>
        <v>UniversalOneモバイル Night 1GB SMSRX220(標準SIM)</v>
      </c>
      <c r="O503" s="44" t="s">
        <v>323</v>
      </c>
    </row>
    <row r="504" spans="12:15" x14ac:dyDescent="0.2">
      <c r="L504" s="43" t="s">
        <v>257</v>
      </c>
      <c r="M504" s="43" t="s">
        <v>365</v>
      </c>
      <c r="N504" s="44" t="str">
        <f t="shared" si="27"/>
        <v>UniversalOneモバイル Night 3GB SMSRX220(標準SIM)</v>
      </c>
      <c r="O504" s="44" t="s">
        <v>323</v>
      </c>
    </row>
    <row r="505" spans="12:15" x14ac:dyDescent="0.2">
      <c r="L505" s="43" t="s">
        <v>259</v>
      </c>
      <c r="M505" s="43" t="s">
        <v>365</v>
      </c>
      <c r="N505" s="44" t="str">
        <f t="shared" si="27"/>
        <v>UniversalOneモバイル Night 7GB SMSRX220(標準SIM)</v>
      </c>
      <c r="O505" s="44" t="s">
        <v>323</v>
      </c>
    </row>
    <row r="506" spans="12:15" x14ac:dyDescent="0.2">
      <c r="L506" s="43" t="s">
        <v>261</v>
      </c>
      <c r="M506" s="43" t="s">
        <v>365</v>
      </c>
      <c r="N506" s="44" t="str">
        <f t="shared" si="27"/>
        <v>UniversalOneモバイル Night 15GB SMSRX220(標準SIM)</v>
      </c>
      <c r="O506" s="44" t="s">
        <v>323</v>
      </c>
    </row>
    <row r="507" spans="12:15" x14ac:dyDescent="0.2">
      <c r="L507" s="43" t="s">
        <v>263</v>
      </c>
      <c r="M507" s="43" t="s">
        <v>365</v>
      </c>
      <c r="N507" s="44" t="str">
        <f t="shared" si="27"/>
        <v>UniversalOneモバイル Night 30GB SMSRX220(標準SIM)</v>
      </c>
      <c r="O507" s="44" t="s">
        <v>323</v>
      </c>
    </row>
    <row r="508" spans="12:15" x14ac:dyDescent="0.2">
      <c r="L508" s="43" t="s">
        <v>265</v>
      </c>
      <c r="M508" s="43" t="s">
        <v>365</v>
      </c>
      <c r="N508" s="44" t="str">
        <f t="shared" si="27"/>
        <v>UniversalOneモバイル Night 50GB SMSRX220(標準SIM)</v>
      </c>
      <c r="O508" s="44" t="s">
        <v>323</v>
      </c>
    </row>
    <row r="509" spans="12:15" x14ac:dyDescent="0.2">
      <c r="L509" s="43" t="s">
        <v>267</v>
      </c>
      <c r="M509" s="43" t="s">
        <v>365</v>
      </c>
      <c r="N509" s="44" t="str">
        <f t="shared" si="27"/>
        <v>UniversalOneモバイル Night 100GB SMSRX220(標準SIM)</v>
      </c>
      <c r="O509" s="44" t="s">
        <v>323</v>
      </c>
    </row>
    <row r="510" spans="12:15" x14ac:dyDescent="0.2">
      <c r="L510" s="43" t="s">
        <v>269</v>
      </c>
      <c r="M510" s="43" t="s">
        <v>365</v>
      </c>
      <c r="N510" s="44" t="str">
        <f t="shared" si="27"/>
        <v>UniversalOneモバイル Night 300GB SMSRX220(標準SIM)</v>
      </c>
      <c r="O510" s="44" t="s">
        <v>323</v>
      </c>
    </row>
    <row r="511" spans="12:15" x14ac:dyDescent="0.2">
      <c r="L511" s="43" t="s">
        <v>271</v>
      </c>
      <c r="M511" s="43" t="s">
        <v>365</v>
      </c>
      <c r="N511" s="44" t="str">
        <f t="shared" si="27"/>
        <v>UniversalOneモバイル Night 500GB SMSRX220(標準SIM)</v>
      </c>
      <c r="O511" s="44" t="s">
        <v>323</v>
      </c>
    </row>
    <row r="512" spans="12:15" x14ac:dyDescent="0.2">
      <c r="L512" s="43" t="s">
        <v>255</v>
      </c>
      <c r="M512" s="43" t="s">
        <v>371</v>
      </c>
      <c r="N512" s="44" t="str">
        <f t="shared" si="27"/>
        <v>UniversalOneモバイル Night 1GB SMSMR51FN(nano) クレードル有</v>
      </c>
      <c r="O512" s="44" t="s">
        <v>323</v>
      </c>
    </row>
    <row r="513" spans="12:15" x14ac:dyDescent="0.2">
      <c r="L513" s="43" t="s">
        <v>257</v>
      </c>
      <c r="M513" s="43" t="s">
        <v>371</v>
      </c>
      <c r="N513" s="44" t="str">
        <f t="shared" si="27"/>
        <v>UniversalOneモバイル Night 3GB SMSMR51FN(nano) クレードル有</v>
      </c>
      <c r="O513" s="44" t="s">
        <v>323</v>
      </c>
    </row>
    <row r="514" spans="12:15" x14ac:dyDescent="0.2">
      <c r="L514" s="43" t="s">
        <v>259</v>
      </c>
      <c r="M514" s="43" t="s">
        <v>371</v>
      </c>
      <c r="N514" s="44" t="str">
        <f t="shared" si="27"/>
        <v>UniversalOneモバイル Night 7GB SMSMR51FN(nano) クレードル有</v>
      </c>
      <c r="O514" s="44" t="s">
        <v>323</v>
      </c>
    </row>
    <row r="515" spans="12:15" x14ac:dyDescent="0.2">
      <c r="L515" s="43" t="s">
        <v>261</v>
      </c>
      <c r="M515" s="43" t="s">
        <v>371</v>
      </c>
      <c r="N515" s="44" t="str">
        <f t="shared" si="27"/>
        <v>UniversalOneモバイル Night 15GB SMSMR51FN(nano) クレードル有</v>
      </c>
      <c r="O515" s="44" t="s">
        <v>323</v>
      </c>
    </row>
    <row r="516" spans="12:15" x14ac:dyDescent="0.2">
      <c r="L516" s="43" t="s">
        <v>263</v>
      </c>
      <c r="M516" s="43" t="s">
        <v>371</v>
      </c>
      <c r="N516" s="44" t="str">
        <f t="shared" si="27"/>
        <v>UniversalOneモバイル Night 30GB SMSMR51FN(nano) クレードル有</v>
      </c>
      <c r="O516" s="44" t="s">
        <v>323</v>
      </c>
    </row>
    <row r="517" spans="12:15" x14ac:dyDescent="0.2">
      <c r="L517" s="43" t="s">
        <v>265</v>
      </c>
      <c r="M517" s="43" t="s">
        <v>371</v>
      </c>
      <c r="N517" s="44" t="str">
        <f t="shared" si="27"/>
        <v>UniversalOneモバイル Night 50GB SMSMR51FN(nano) クレードル有</v>
      </c>
      <c r="O517" s="44" t="s">
        <v>323</v>
      </c>
    </row>
    <row r="518" spans="12:15" x14ac:dyDescent="0.2">
      <c r="L518" s="43" t="s">
        <v>267</v>
      </c>
      <c r="M518" s="43" t="s">
        <v>371</v>
      </c>
      <c r="N518" s="44" t="str">
        <f t="shared" si="27"/>
        <v>UniversalOneモバイル Night 100GB SMSMR51FN(nano) クレードル有</v>
      </c>
      <c r="O518" s="44" t="s">
        <v>323</v>
      </c>
    </row>
    <row r="519" spans="12:15" x14ac:dyDescent="0.2">
      <c r="L519" s="43" t="s">
        <v>269</v>
      </c>
      <c r="M519" s="43" t="s">
        <v>371</v>
      </c>
      <c r="N519" s="44" t="str">
        <f t="shared" si="27"/>
        <v>UniversalOneモバイル Night 300GB SMSMR51FN(nano) クレードル有</v>
      </c>
      <c r="O519" s="44" t="s">
        <v>323</v>
      </c>
    </row>
    <row r="520" spans="12:15" x14ac:dyDescent="0.2">
      <c r="L520" s="43" t="s">
        <v>271</v>
      </c>
      <c r="M520" s="43" t="s">
        <v>371</v>
      </c>
      <c r="N520" s="44" t="str">
        <f t="shared" si="27"/>
        <v>UniversalOneモバイル Night 500GB SMSMR51FN(nano) クレードル有</v>
      </c>
      <c r="O520" s="44" t="s">
        <v>323</v>
      </c>
    </row>
    <row r="521" spans="12:15" x14ac:dyDescent="0.2">
      <c r="L521" s="43" t="s">
        <v>255</v>
      </c>
      <c r="M521" s="43" t="s">
        <v>372</v>
      </c>
      <c r="N521" s="44" t="str">
        <f t="shared" si="27"/>
        <v>UniversalOneモバイル Night 1GB SMSMR51FN(nano) クレードル有 あんしん付</v>
      </c>
      <c r="O521" s="44" t="s">
        <v>323</v>
      </c>
    </row>
    <row r="522" spans="12:15" x14ac:dyDescent="0.2">
      <c r="L522" s="43" t="s">
        <v>257</v>
      </c>
      <c r="M522" s="43" t="s">
        <v>372</v>
      </c>
      <c r="N522" s="44" t="str">
        <f t="shared" si="27"/>
        <v>UniversalOneモバイル Night 3GB SMSMR51FN(nano) クレードル有 あんしん付</v>
      </c>
      <c r="O522" s="44" t="s">
        <v>323</v>
      </c>
    </row>
    <row r="523" spans="12:15" x14ac:dyDescent="0.2">
      <c r="L523" s="43" t="s">
        <v>259</v>
      </c>
      <c r="M523" s="43" t="s">
        <v>372</v>
      </c>
      <c r="N523" s="44" t="str">
        <f t="shared" si="27"/>
        <v>UniversalOneモバイル Night 7GB SMSMR51FN(nano) クレードル有 あんしん付</v>
      </c>
      <c r="O523" s="44" t="s">
        <v>323</v>
      </c>
    </row>
    <row r="524" spans="12:15" x14ac:dyDescent="0.2">
      <c r="L524" s="43" t="s">
        <v>261</v>
      </c>
      <c r="M524" s="43" t="s">
        <v>372</v>
      </c>
      <c r="N524" s="44" t="str">
        <f t="shared" si="27"/>
        <v>UniversalOneモバイル Night 15GB SMSMR51FN(nano) クレードル有 あんしん付</v>
      </c>
      <c r="O524" s="44" t="s">
        <v>323</v>
      </c>
    </row>
    <row r="525" spans="12:15" x14ac:dyDescent="0.2">
      <c r="L525" s="43" t="s">
        <v>263</v>
      </c>
      <c r="M525" s="43" t="s">
        <v>372</v>
      </c>
      <c r="N525" s="44" t="str">
        <f t="shared" si="27"/>
        <v>UniversalOneモバイル Night 30GB SMSMR51FN(nano) クレードル有 あんしん付</v>
      </c>
      <c r="O525" s="44" t="s">
        <v>323</v>
      </c>
    </row>
    <row r="526" spans="12:15" x14ac:dyDescent="0.2">
      <c r="L526" s="43" t="s">
        <v>265</v>
      </c>
      <c r="M526" s="43" t="s">
        <v>372</v>
      </c>
      <c r="N526" s="44" t="str">
        <f t="shared" si="27"/>
        <v>UniversalOneモバイル Night 50GB SMSMR51FN(nano) クレードル有 あんしん付</v>
      </c>
      <c r="O526" s="44" t="s">
        <v>323</v>
      </c>
    </row>
    <row r="527" spans="12:15" x14ac:dyDescent="0.2">
      <c r="L527" s="43" t="s">
        <v>267</v>
      </c>
      <c r="M527" s="43" t="s">
        <v>372</v>
      </c>
      <c r="N527" s="44" t="str">
        <f t="shared" si="27"/>
        <v>UniversalOneモバイル Night 100GB SMSMR51FN(nano) クレードル有 あんしん付</v>
      </c>
      <c r="O527" s="44" t="s">
        <v>323</v>
      </c>
    </row>
    <row r="528" spans="12:15" x14ac:dyDescent="0.2">
      <c r="L528" s="43" t="s">
        <v>269</v>
      </c>
      <c r="M528" s="43" t="s">
        <v>372</v>
      </c>
      <c r="N528" s="44" t="str">
        <f t="shared" si="27"/>
        <v>UniversalOneモバイル Night 300GB SMSMR51FN(nano) クレードル有 あんしん付</v>
      </c>
      <c r="O528" s="44" t="s">
        <v>323</v>
      </c>
    </row>
    <row r="529" spans="12:15" x14ac:dyDescent="0.2">
      <c r="L529" s="43" t="s">
        <v>271</v>
      </c>
      <c r="M529" s="43" t="s">
        <v>372</v>
      </c>
      <c r="N529" s="44" t="str">
        <f t="shared" si="27"/>
        <v>UniversalOneモバイル Night 500GB SMSMR51FN(nano) クレードル有 あんしん付</v>
      </c>
      <c r="O529" s="44" t="s">
        <v>323</v>
      </c>
    </row>
    <row r="530" spans="12:15" x14ac:dyDescent="0.2">
      <c r="L530" s="43" t="s">
        <v>255</v>
      </c>
      <c r="M530" s="43" t="s">
        <v>381</v>
      </c>
      <c r="N530" s="44" t="str">
        <f t="shared" si="27"/>
        <v>UniversalOneモバイル Night 1GB SMSMR51FN(nano) クレードル有 キッティング付</v>
      </c>
      <c r="O530" s="44" t="s">
        <v>323</v>
      </c>
    </row>
    <row r="531" spans="12:15" x14ac:dyDescent="0.2">
      <c r="L531" s="43" t="s">
        <v>257</v>
      </c>
      <c r="M531" s="43" t="s">
        <v>381</v>
      </c>
      <c r="N531" s="44" t="str">
        <f t="shared" si="27"/>
        <v>UniversalOneモバイル Night 3GB SMSMR51FN(nano) クレードル有 キッティング付</v>
      </c>
      <c r="O531" s="44" t="s">
        <v>323</v>
      </c>
    </row>
    <row r="532" spans="12:15" x14ac:dyDescent="0.2">
      <c r="L532" s="43" t="s">
        <v>259</v>
      </c>
      <c r="M532" s="43" t="s">
        <v>381</v>
      </c>
      <c r="N532" s="44" t="str">
        <f t="shared" si="27"/>
        <v>UniversalOneモバイル Night 7GB SMSMR51FN(nano) クレードル有 キッティング付</v>
      </c>
      <c r="O532" s="44" t="s">
        <v>323</v>
      </c>
    </row>
    <row r="533" spans="12:15" x14ac:dyDescent="0.2">
      <c r="L533" s="43" t="s">
        <v>261</v>
      </c>
      <c r="M533" s="43" t="s">
        <v>381</v>
      </c>
      <c r="N533" s="44" t="str">
        <f t="shared" si="27"/>
        <v>UniversalOneモバイル Night 15GB SMSMR51FN(nano) クレードル有 キッティング付</v>
      </c>
      <c r="O533" s="44" t="s">
        <v>323</v>
      </c>
    </row>
    <row r="534" spans="12:15" x14ac:dyDescent="0.2">
      <c r="L534" s="43" t="s">
        <v>263</v>
      </c>
      <c r="M534" s="43" t="s">
        <v>381</v>
      </c>
      <c r="N534" s="44" t="str">
        <f t="shared" si="27"/>
        <v>UniversalOneモバイル Night 30GB SMSMR51FN(nano) クレードル有 キッティング付</v>
      </c>
      <c r="O534" s="44" t="s">
        <v>323</v>
      </c>
    </row>
    <row r="535" spans="12:15" x14ac:dyDescent="0.2">
      <c r="L535" s="43" t="s">
        <v>265</v>
      </c>
      <c r="M535" s="43" t="s">
        <v>381</v>
      </c>
      <c r="N535" s="44" t="str">
        <f t="shared" si="27"/>
        <v>UniversalOneモバイル Night 50GB SMSMR51FN(nano) クレードル有 キッティング付</v>
      </c>
      <c r="O535" s="44" t="s">
        <v>323</v>
      </c>
    </row>
    <row r="536" spans="12:15" x14ac:dyDescent="0.2">
      <c r="L536" s="43" t="s">
        <v>267</v>
      </c>
      <c r="M536" s="43" t="s">
        <v>381</v>
      </c>
      <c r="N536" s="44" t="str">
        <f t="shared" si="27"/>
        <v>UniversalOneモバイル Night 100GB SMSMR51FN(nano) クレードル有 キッティング付</v>
      </c>
      <c r="O536" s="44" t="s">
        <v>323</v>
      </c>
    </row>
    <row r="537" spans="12:15" x14ac:dyDescent="0.2">
      <c r="L537" s="43" t="s">
        <v>269</v>
      </c>
      <c r="M537" s="43" t="s">
        <v>381</v>
      </c>
      <c r="N537" s="44" t="str">
        <f t="shared" si="27"/>
        <v>UniversalOneモバイル Night 300GB SMSMR51FN(nano) クレードル有 キッティング付</v>
      </c>
      <c r="O537" s="44" t="s">
        <v>323</v>
      </c>
    </row>
    <row r="538" spans="12:15" x14ac:dyDescent="0.2">
      <c r="L538" s="43" t="s">
        <v>271</v>
      </c>
      <c r="M538" s="43" t="s">
        <v>381</v>
      </c>
      <c r="N538" s="44" t="str">
        <f t="shared" si="27"/>
        <v>UniversalOneモバイル Night 500GB SMSMR51FN(nano) クレードル有 キッティング付</v>
      </c>
      <c r="O538" s="44" t="s">
        <v>323</v>
      </c>
    </row>
    <row r="539" spans="12:15" x14ac:dyDescent="0.2">
      <c r="L539" s="43" t="s">
        <v>255</v>
      </c>
      <c r="M539" s="43" t="s">
        <v>380</v>
      </c>
      <c r="N539" s="44" t="str">
        <f t="shared" si="27"/>
        <v>UniversalOneモバイル Night 1GB SMSMR51FN(nano) クレードル有 あんしん/キッティング付</v>
      </c>
      <c r="O539" s="44" t="s">
        <v>323</v>
      </c>
    </row>
    <row r="540" spans="12:15" x14ac:dyDescent="0.2">
      <c r="L540" s="43" t="s">
        <v>257</v>
      </c>
      <c r="M540" s="43" t="s">
        <v>380</v>
      </c>
      <c r="N540" s="44" t="str">
        <f t="shared" si="27"/>
        <v>UniversalOneモバイル Night 3GB SMSMR51FN(nano) クレードル有 あんしん/キッティング付</v>
      </c>
      <c r="O540" s="44" t="s">
        <v>323</v>
      </c>
    </row>
    <row r="541" spans="12:15" x14ac:dyDescent="0.2">
      <c r="L541" s="43" t="s">
        <v>259</v>
      </c>
      <c r="M541" s="43" t="s">
        <v>380</v>
      </c>
      <c r="N541" s="44" t="str">
        <f t="shared" si="27"/>
        <v>UniversalOneモバイル Night 7GB SMSMR51FN(nano) クレードル有 あんしん/キッティング付</v>
      </c>
      <c r="O541" s="44" t="s">
        <v>323</v>
      </c>
    </row>
    <row r="542" spans="12:15" x14ac:dyDescent="0.2">
      <c r="L542" s="43" t="s">
        <v>261</v>
      </c>
      <c r="M542" s="43" t="s">
        <v>380</v>
      </c>
      <c r="N542" s="44" t="str">
        <f t="shared" si="27"/>
        <v>UniversalOneモバイル Night 15GB SMSMR51FN(nano) クレードル有 あんしん/キッティング付</v>
      </c>
      <c r="O542" s="44" t="s">
        <v>323</v>
      </c>
    </row>
    <row r="543" spans="12:15" x14ac:dyDescent="0.2">
      <c r="L543" s="43" t="s">
        <v>263</v>
      </c>
      <c r="M543" s="43" t="s">
        <v>380</v>
      </c>
      <c r="N543" s="44" t="str">
        <f t="shared" si="27"/>
        <v>UniversalOneモバイル Night 30GB SMSMR51FN(nano) クレードル有 あんしん/キッティング付</v>
      </c>
      <c r="O543" s="44" t="s">
        <v>323</v>
      </c>
    </row>
    <row r="544" spans="12:15" x14ac:dyDescent="0.2">
      <c r="L544" s="43" t="s">
        <v>265</v>
      </c>
      <c r="M544" s="43" t="s">
        <v>380</v>
      </c>
      <c r="N544" s="44" t="str">
        <f t="shared" si="27"/>
        <v>UniversalOneモバイル Night 50GB SMSMR51FN(nano) クレードル有 あんしん/キッティング付</v>
      </c>
      <c r="O544" s="44" t="s">
        <v>323</v>
      </c>
    </row>
    <row r="545" spans="12:15" x14ac:dyDescent="0.2">
      <c r="L545" s="43" t="s">
        <v>267</v>
      </c>
      <c r="M545" s="43" t="s">
        <v>380</v>
      </c>
      <c r="N545" s="44" t="str">
        <f t="shared" si="27"/>
        <v>UniversalOneモバイル Night 100GB SMSMR51FN(nano) クレードル有 あんしん/キッティング付</v>
      </c>
      <c r="O545" s="44" t="s">
        <v>323</v>
      </c>
    </row>
    <row r="546" spans="12:15" x14ac:dyDescent="0.2">
      <c r="L546" s="43" t="s">
        <v>269</v>
      </c>
      <c r="M546" s="43" t="s">
        <v>380</v>
      </c>
      <c r="N546" s="44" t="str">
        <f t="shared" si="27"/>
        <v>UniversalOneモバイル Night 300GB SMSMR51FN(nano) クレードル有 あんしん/キッティング付</v>
      </c>
      <c r="O546" s="44" t="s">
        <v>323</v>
      </c>
    </row>
    <row r="547" spans="12:15" x14ac:dyDescent="0.2">
      <c r="L547" s="43" t="s">
        <v>271</v>
      </c>
      <c r="M547" s="43" t="s">
        <v>380</v>
      </c>
      <c r="N547" s="44" t="str">
        <f t="shared" si="27"/>
        <v>UniversalOneモバイル Night 500GB SMSMR51FN(nano) クレードル有 あんしん/キッティング付</v>
      </c>
      <c r="O547" s="44" t="s">
        <v>323</v>
      </c>
    </row>
    <row r="548" spans="12:15" x14ac:dyDescent="0.2">
      <c r="L548" s="18" t="s">
        <v>255</v>
      </c>
      <c r="M548" s="18" t="s">
        <v>351</v>
      </c>
      <c r="N548" s="34" t="str">
        <f t="shared" ref="N548" si="28">L548&amp;M548</f>
        <v>UniversalOneモバイル Night 1GB SMSAX220(SMS)(標準SIM)</v>
      </c>
      <c r="O548" s="34" t="s">
        <v>322</v>
      </c>
    </row>
    <row r="549" spans="12:15" x14ac:dyDescent="0.2">
      <c r="L549" s="18" t="s">
        <v>257</v>
      </c>
      <c r="M549" s="18" t="s">
        <v>351</v>
      </c>
      <c r="N549" s="34" t="str">
        <f t="shared" ref="N549:N565" si="29">L549&amp;M549</f>
        <v>UniversalOneモバイル Night 3GB SMSAX220(SMS)(標準SIM)</v>
      </c>
      <c r="O549" s="34" t="s">
        <v>322</v>
      </c>
    </row>
    <row r="550" spans="12:15" x14ac:dyDescent="0.2">
      <c r="L550" s="18" t="s">
        <v>259</v>
      </c>
      <c r="M550" s="18" t="s">
        <v>351</v>
      </c>
      <c r="N550" s="34" t="str">
        <f t="shared" si="29"/>
        <v>UniversalOneモバイル Night 7GB SMSAX220(SMS)(標準SIM)</v>
      </c>
      <c r="O550" s="34" t="s">
        <v>322</v>
      </c>
    </row>
    <row r="551" spans="12:15" x14ac:dyDescent="0.2">
      <c r="L551" s="18" t="s">
        <v>261</v>
      </c>
      <c r="M551" s="18" t="s">
        <v>351</v>
      </c>
      <c r="N551" s="34" t="str">
        <f t="shared" si="29"/>
        <v>UniversalOneモバイル Night 15GB SMSAX220(SMS)(標準SIM)</v>
      </c>
      <c r="O551" s="34" t="s">
        <v>322</v>
      </c>
    </row>
    <row r="552" spans="12:15" x14ac:dyDescent="0.2">
      <c r="L552" s="18" t="s">
        <v>263</v>
      </c>
      <c r="M552" s="18" t="s">
        <v>351</v>
      </c>
      <c r="N552" s="34" t="str">
        <f t="shared" si="29"/>
        <v>UniversalOneモバイル Night 30GB SMSAX220(SMS)(標準SIM)</v>
      </c>
      <c r="O552" s="34" t="s">
        <v>322</v>
      </c>
    </row>
    <row r="553" spans="12:15" x14ac:dyDescent="0.2">
      <c r="L553" s="18" t="s">
        <v>265</v>
      </c>
      <c r="M553" s="18" t="s">
        <v>351</v>
      </c>
      <c r="N553" s="34" t="str">
        <f t="shared" si="29"/>
        <v>UniversalOneモバイル Night 50GB SMSAX220(SMS)(標準SIM)</v>
      </c>
      <c r="O553" s="34" t="s">
        <v>322</v>
      </c>
    </row>
    <row r="554" spans="12:15" x14ac:dyDescent="0.2">
      <c r="L554" s="18" t="s">
        <v>267</v>
      </c>
      <c r="M554" s="18" t="s">
        <v>351</v>
      </c>
      <c r="N554" s="34" t="str">
        <f t="shared" si="29"/>
        <v>UniversalOneモバイル Night 100GB SMSAX220(SMS)(標準SIM)</v>
      </c>
      <c r="O554" s="34" t="s">
        <v>322</v>
      </c>
    </row>
    <row r="555" spans="12:15" x14ac:dyDescent="0.2">
      <c r="L555" s="18" t="s">
        <v>269</v>
      </c>
      <c r="M555" s="18" t="s">
        <v>351</v>
      </c>
      <c r="N555" s="34" t="str">
        <f t="shared" si="29"/>
        <v>UniversalOneモバイル Night 300GB SMSAX220(SMS)(標準SIM)</v>
      </c>
      <c r="O555" s="34" t="s">
        <v>322</v>
      </c>
    </row>
    <row r="556" spans="12:15" x14ac:dyDescent="0.2">
      <c r="L556" s="18" t="s">
        <v>271</v>
      </c>
      <c r="M556" s="18" t="s">
        <v>351</v>
      </c>
      <c r="N556" s="34" t="str">
        <f t="shared" si="29"/>
        <v>UniversalOneモバイル Night 500GB SMSAX220(SMS)(標準SIM)</v>
      </c>
      <c r="O556" s="34" t="s">
        <v>322</v>
      </c>
    </row>
    <row r="557" spans="12:15" x14ac:dyDescent="0.2">
      <c r="L557" s="18" t="s">
        <v>255</v>
      </c>
      <c r="M557" s="18" t="s">
        <v>363</v>
      </c>
      <c r="N557" s="34" t="str">
        <f t="shared" si="29"/>
        <v>UniversalOneモバイル Night 1GB SMSRX220(SMS)(標準SIM)</v>
      </c>
      <c r="O557" s="34" t="s">
        <v>322</v>
      </c>
    </row>
    <row r="558" spans="12:15" x14ac:dyDescent="0.2">
      <c r="L558" s="18" t="s">
        <v>257</v>
      </c>
      <c r="M558" s="18" t="s">
        <v>363</v>
      </c>
      <c r="N558" s="34" t="str">
        <f t="shared" si="29"/>
        <v>UniversalOneモバイル Night 3GB SMSRX220(SMS)(標準SIM)</v>
      </c>
      <c r="O558" s="34" t="s">
        <v>322</v>
      </c>
    </row>
    <row r="559" spans="12:15" x14ac:dyDescent="0.2">
      <c r="L559" s="18" t="s">
        <v>259</v>
      </c>
      <c r="M559" s="18" t="s">
        <v>363</v>
      </c>
      <c r="N559" s="34" t="str">
        <f t="shared" si="29"/>
        <v>UniversalOneモバイル Night 7GB SMSRX220(SMS)(標準SIM)</v>
      </c>
      <c r="O559" s="34" t="s">
        <v>322</v>
      </c>
    </row>
    <row r="560" spans="12:15" x14ac:dyDescent="0.2">
      <c r="L560" s="18" t="s">
        <v>261</v>
      </c>
      <c r="M560" s="18" t="s">
        <v>363</v>
      </c>
      <c r="N560" s="34" t="str">
        <f t="shared" si="29"/>
        <v>UniversalOneモバイル Night 15GB SMSRX220(SMS)(標準SIM)</v>
      </c>
      <c r="O560" s="34" t="s">
        <v>322</v>
      </c>
    </row>
    <row r="561" spans="12:15" x14ac:dyDescent="0.2">
      <c r="L561" s="18" t="s">
        <v>263</v>
      </c>
      <c r="M561" s="18" t="s">
        <v>363</v>
      </c>
      <c r="N561" s="34" t="str">
        <f t="shared" si="29"/>
        <v>UniversalOneモバイル Night 30GB SMSRX220(SMS)(標準SIM)</v>
      </c>
      <c r="O561" s="34" t="s">
        <v>322</v>
      </c>
    </row>
    <row r="562" spans="12:15" x14ac:dyDescent="0.2">
      <c r="L562" s="18" t="s">
        <v>265</v>
      </c>
      <c r="M562" s="18" t="s">
        <v>363</v>
      </c>
      <c r="N562" s="34" t="str">
        <f t="shared" si="29"/>
        <v>UniversalOneモバイル Night 50GB SMSRX220(SMS)(標準SIM)</v>
      </c>
      <c r="O562" s="34" t="s">
        <v>322</v>
      </c>
    </row>
    <row r="563" spans="12:15" x14ac:dyDescent="0.2">
      <c r="L563" s="18" t="s">
        <v>267</v>
      </c>
      <c r="M563" s="18" t="s">
        <v>363</v>
      </c>
      <c r="N563" s="34" t="str">
        <f t="shared" si="29"/>
        <v>UniversalOneモバイル Night 100GB SMSRX220(SMS)(標準SIM)</v>
      </c>
      <c r="O563" s="34" t="s">
        <v>322</v>
      </c>
    </row>
    <row r="564" spans="12:15" x14ac:dyDescent="0.2">
      <c r="L564" s="18" t="s">
        <v>269</v>
      </c>
      <c r="M564" s="18" t="s">
        <v>363</v>
      </c>
      <c r="N564" s="34" t="str">
        <f t="shared" si="29"/>
        <v>UniversalOneモバイル Night 300GB SMSRX220(SMS)(標準SIM)</v>
      </c>
      <c r="O564" s="34" t="s">
        <v>322</v>
      </c>
    </row>
    <row r="565" spans="12:15" x14ac:dyDescent="0.2">
      <c r="L565" s="18" t="s">
        <v>271</v>
      </c>
      <c r="M565" s="18" t="s">
        <v>363</v>
      </c>
      <c r="N565" s="34" t="str">
        <f t="shared" si="29"/>
        <v>UniversalOneモバイル Night 500GB SMSRX220(SMS)(標準SIM)</v>
      </c>
      <c r="O565" s="34" t="s">
        <v>322</v>
      </c>
    </row>
    <row r="566" spans="12:15" x14ac:dyDescent="0.2">
      <c r="L566" s="43" t="s">
        <v>255</v>
      </c>
      <c r="M566" s="43" t="s">
        <v>325</v>
      </c>
      <c r="N566" s="44" t="str">
        <f t="shared" ref="N566:N916" si="30">L566&amp;M566</f>
        <v>UniversalOneモバイル Night 1GB SMSテレワーク用PC_NEC キッティング付き</v>
      </c>
      <c r="O566" s="44" t="s">
        <v>323</v>
      </c>
    </row>
    <row r="567" spans="12:15" x14ac:dyDescent="0.2">
      <c r="L567" s="43" t="s">
        <v>257</v>
      </c>
      <c r="M567" s="43" t="s">
        <v>325</v>
      </c>
      <c r="N567" s="44" t="str">
        <f t="shared" si="30"/>
        <v>UniversalOneモバイル Night 3GB SMSテレワーク用PC_NEC キッティング付き</v>
      </c>
      <c r="O567" s="44" t="s">
        <v>323</v>
      </c>
    </row>
    <row r="568" spans="12:15" x14ac:dyDescent="0.2">
      <c r="L568" s="43" t="s">
        <v>259</v>
      </c>
      <c r="M568" s="43" t="s">
        <v>325</v>
      </c>
      <c r="N568" s="44" t="str">
        <f t="shared" si="30"/>
        <v>UniversalOneモバイル Night 7GB SMSテレワーク用PC_NEC キッティング付き</v>
      </c>
      <c r="O568" s="44" t="s">
        <v>323</v>
      </c>
    </row>
    <row r="569" spans="12:15" x14ac:dyDescent="0.2">
      <c r="L569" s="43" t="s">
        <v>261</v>
      </c>
      <c r="M569" s="43" t="s">
        <v>325</v>
      </c>
      <c r="N569" s="44" t="str">
        <f t="shared" si="30"/>
        <v>UniversalOneモバイル Night 15GB SMSテレワーク用PC_NEC キッティング付き</v>
      </c>
      <c r="O569" s="44" t="s">
        <v>323</v>
      </c>
    </row>
    <row r="570" spans="12:15" x14ac:dyDescent="0.2">
      <c r="L570" s="43" t="s">
        <v>263</v>
      </c>
      <c r="M570" s="43" t="s">
        <v>325</v>
      </c>
      <c r="N570" s="44" t="str">
        <f t="shared" si="30"/>
        <v>UniversalOneモバイル Night 30GB SMSテレワーク用PC_NEC キッティング付き</v>
      </c>
      <c r="O570" s="44" t="s">
        <v>323</v>
      </c>
    </row>
    <row r="571" spans="12:15" x14ac:dyDescent="0.2">
      <c r="L571" s="43" t="s">
        <v>265</v>
      </c>
      <c r="M571" s="43" t="s">
        <v>325</v>
      </c>
      <c r="N571" s="44" t="str">
        <f t="shared" si="30"/>
        <v>UniversalOneモバイル Night 50GB SMSテレワーク用PC_NEC キッティング付き</v>
      </c>
      <c r="O571" s="44" t="s">
        <v>323</v>
      </c>
    </row>
    <row r="572" spans="12:15" x14ac:dyDescent="0.2">
      <c r="L572" s="43" t="s">
        <v>267</v>
      </c>
      <c r="M572" s="43" t="s">
        <v>325</v>
      </c>
      <c r="N572" s="44" t="str">
        <f t="shared" si="30"/>
        <v>UniversalOneモバイル Night 100GB SMSテレワーク用PC_NEC キッティング付き</v>
      </c>
      <c r="O572" s="44" t="s">
        <v>323</v>
      </c>
    </row>
    <row r="573" spans="12:15" x14ac:dyDescent="0.2">
      <c r="L573" s="43" t="s">
        <v>269</v>
      </c>
      <c r="M573" s="43" t="s">
        <v>325</v>
      </c>
      <c r="N573" s="44" t="str">
        <f t="shared" si="30"/>
        <v>UniversalOneモバイル Night 300GB SMSテレワーク用PC_NEC キッティング付き</v>
      </c>
      <c r="O573" s="44" t="s">
        <v>323</v>
      </c>
    </row>
    <row r="574" spans="12:15" x14ac:dyDescent="0.2">
      <c r="L574" s="43" t="s">
        <v>271</v>
      </c>
      <c r="M574" s="43" t="s">
        <v>325</v>
      </c>
      <c r="N574" s="44" t="str">
        <f t="shared" si="30"/>
        <v>UniversalOneモバイル Night 500GB SMSテレワーク用PC_NEC キッティング付き</v>
      </c>
      <c r="O574" s="44" t="s">
        <v>323</v>
      </c>
    </row>
    <row r="575" spans="12:15" x14ac:dyDescent="0.2">
      <c r="L575" s="28" t="s">
        <v>136</v>
      </c>
      <c r="M575" s="28" t="s">
        <v>337</v>
      </c>
      <c r="N575" s="28" t="str">
        <f>L575&amp;M575</f>
        <v>UniversalOneモバイル ゼロMR05LN(nano) クレードル有</v>
      </c>
      <c r="O575" s="28" t="s">
        <v>322</v>
      </c>
    </row>
    <row r="576" spans="12:15" x14ac:dyDescent="0.2">
      <c r="L576" s="28" t="s">
        <v>137</v>
      </c>
      <c r="M576" s="28" t="s">
        <v>337</v>
      </c>
      <c r="N576" s="28" t="str">
        <f>L576&amp;M576</f>
        <v>UniversalOneモバイル ECO 500MBMR05LN(nano) クレードル有</v>
      </c>
      <c r="O576" s="28" t="s">
        <v>322</v>
      </c>
    </row>
    <row r="577" spans="12:15" x14ac:dyDescent="0.2">
      <c r="L577" s="28" t="s">
        <v>307</v>
      </c>
      <c r="M577" s="28" t="s">
        <v>337</v>
      </c>
      <c r="N577" s="28" t="str">
        <f>L577&amp;M577</f>
        <v>UniversalOneモバイル ECO 1GBMR05LN(nano) クレードル有</v>
      </c>
      <c r="O577" s="28" t="s">
        <v>322</v>
      </c>
    </row>
    <row r="578" spans="12:15" x14ac:dyDescent="0.2">
      <c r="L578" s="28" t="s">
        <v>308</v>
      </c>
      <c r="M578" s="28" t="s">
        <v>337</v>
      </c>
      <c r="N578" s="28" t="str">
        <f>L578&amp;M578</f>
        <v>UniversalOneモバイル ECO 3GBMR05LN(nano) クレードル有</v>
      </c>
      <c r="O578" s="28" t="s">
        <v>322</v>
      </c>
    </row>
    <row r="579" spans="12:15" x14ac:dyDescent="0.2">
      <c r="L579" s="28" t="s">
        <v>138</v>
      </c>
      <c r="M579" s="28" t="s">
        <v>337</v>
      </c>
      <c r="N579" s="28" t="str">
        <f>L579&amp;M579</f>
        <v>UniversalOneモバイル ECO 7GBMR05LN(nano) クレードル有</v>
      </c>
      <c r="O579" s="28" t="s">
        <v>322</v>
      </c>
    </row>
    <row r="580" spans="12:15" x14ac:dyDescent="0.2">
      <c r="L580" s="28" t="s">
        <v>139</v>
      </c>
      <c r="M580" s="28" t="s">
        <v>337</v>
      </c>
      <c r="N580" s="28" t="str">
        <f>L580&amp;M580</f>
        <v>UniversalOneモバイル ECO 15GBMR05LN(nano) クレードル有</v>
      </c>
      <c r="O580" s="28" t="s">
        <v>322</v>
      </c>
    </row>
    <row r="581" spans="12:15" x14ac:dyDescent="0.2">
      <c r="L581" s="28" t="s">
        <v>140</v>
      </c>
      <c r="M581" s="28" t="s">
        <v>337</v>
      </c>
      <c r="N581" s="28" t="str">
        <f>L581&amp;M581</f>
        <v>UniversalOneモバイル ECO 30GBMR05LN(nano) クレードル有</v>
      </c>
      <c r="O581" s="28" t="s">
        <v>322</v>
      </c>
    </row>
    <row r="582" spans="12:15" x14ac:dyDescent="0.2">
      <c r="L582" s="28" t="s">
        <v>141</v>
      </c>
      <c r="M582" s="28" t="s">
        <v>337</v>
      </c>
      <c r="N582" s="28" t="str">
        <f>L582&amp;M582</f>
        <v>UniversalOneモバイル ECO 50GBMR05LN(nano) クレードル有</v>
      </c>
      <c r="O582" s="28" t="s">
        <v>322</v>
      </c>
    </row>
    <row r="583" spans="12:15" x14ac:dyDescent="0.2">
      <c r="L583" s="28" t="s">
        <v>142</v>
      </c>
      <c r="M583" s="28" t="s">
        <v>337</v>
      </c>
      <c r="N583" s="28" t="str">
        <f>L583&amp;M583</f>
        <v>UniversalOneモバイル ECO 10MBプラスMR05LN(nano) クレードル有</v>
      </c>
      <c r="O583" s="28" t="s">
        <v>322</v>
      </c>
    </row>
    <row r="584" spans="12:15" x14ac:dyDescent="0.2">
      <c r="L584" s="28" t="s">
        <v>309</v>
      </c>
      <c r="M584" s="28" t="s">
        <v>337</v>
      </c>
      <c r="N584" s="28" t="str">
        <f>L584&amp;M584</f>
        <v>UniversalOneモバイル ECO 30MBプラスMR05LN(nano) クレードル有</v>
      </c>
      <c r="O584" s="28" t="s">
        <v>322</v>
      </c>
    </row>
    <row r="585" spans="12:15" x14ac:dyDescent="0.2">
      <c r="L585" s="28" t="s">
        <v>310</v>
      </c>
      <c r="M585" s="28" t="s">
        <v>337</v>
      </c>
      <c r="N585" s="28" t="str">
        <f>L585&amp;M585</f>
        <v>UniversalOneモバイル Night 1GBMR05LN(nano) クレードル有</v>
      </c>
      <c r="O585" s="28" t="s">
        <v>322</v>
      </c>
    </row>
    <row r="586" spans="12:15" x14ac:dyDescent="0.2">
      <c r="L586" s="28" t="s">
        <v>311</v>
      </c>
      <c r="M586" s="28" t="s">
        <v>337</v>
      </c>
      <c r="N586" s="28" t="str">
        <f>L586&amp;M586</f>
        <v>UniversalOneモバイル Night 3GBMR05LN(nano) クレードル有</v>
      </c>
      <c r="O586" s="28" t="s">
        <v>322</v>
      </c>
    </row>
    <row r="587" spans="12:15" x14ac:dyDescent="0.2">
      <c r="L587" s="28" t="s">
        <v>312</v>
      </c>
      <c r="M587" s="28" t="s">
        <v>337</v>
      </c>
      <c r="N587" s="28" t="str">
        <f>L587&amp;M587</f>
        <v>UniversalOneモバイル Night 7GBMR05LN(nano) クレードル有</v>
      </c>
      <c r="O587" s="28" t="s">
        <v>322</v>
      </c>
    </row>
    <row r="588" spans="12:15" x14ac:dyDescent="0.2">
      <c r="L588" s="28" t="s">
        <v>313</v>
      </c>
      <c r="M588" s="28" t="s">
        <v>337</v>
      </c>
      <c r="N588" s="28" t="str">
        <f>L588&amp;M588</f>
        <v>UniversalOneモバイル Night 15GBMR05LN(nano) クレードル有</v>
      </c>
      <c r="O588" s="28" t="s">
        <v>322</v>
      </c>
    </row>
    <row r="589" spans="12:15" x14ac:dyDescent="0.2">
      <c r="L589" s="28" t="s">
        <v>314</v>
      </c>
      <c r="M589" s="28" t="s">
        <v>337</v>
      </c>
      <c r="N589" s="28" t="str">
        <f>L589&amp;M589</f>
        <v>UniversalOneモバイル Night 30GBMR05LN(nano) クレードル有</v>
      </c>
      <c r="O589" s="28" t="s">
        <v>322</v>
      </c>
    </row>
    <row r="590" spans="12:15" x14ac:dyDescent="0.2">
      <c r="L590" s="28" t="s">
        <v>315</v>
      </c>
      <c r="M590" s="28" t="s">
        <v>337</v>
      </c>
      <c r="N590" s="28" t="str">
        <f>L590&amp;M590</f>
        <v>UniversalOneモバイル Night 50GBMR05LN(nano) クレードル有</v>
      </c>
      <c r="O590" s="28" t="s">
        <v>322</v>
      </c>
    </row>
    <row r="591" spans="12:15" x14ac:dyDescent="0.2">
      <c r="L591" s="28" t="s">
        <v>316</v>
      </c>
      <c r="M591" s="28" t="s">
        <v>337</v>
      </c>
      <c r="N591" s="28" t="str">
        <f>L591&amp;M591</f>
        <v>UniversalOneモバイル Night 100GBMR05LN(nano) クレードル有</v>
      </c>
      <c r="O591" s="28" t="s">
        <v>322</v>
      </c>
    </row>
    <row r="592" spans="12:15" x14ac:dyDescent="0.2">
      <c r="L592" s="28" t="s">
        <v>317</v>
      </c>
      <c r="M592" s="28" t="s">
        <v>337</v>
      </c>
      <c r="N592" s="28" t="str">
        <f>L592&amp;M592</f>
        <v>UniversalOneモバイル Night 300GBMR05LN(nano) クレードル有</v>
      </c>
      <c r="O592" s="28" t="s">
        <v>322</v>
      </c>
    </row>
    <row r="593" spans="12:15" x14ac:dyDescent="0.2">
      <c r="L593" s="28" t="s">
        <v>318</v>
      </c>
      <c r="M593" s="28" t="s">
        <v>337</v>
      </c>
      <c r="N593" s="28" t="str">
        <f>L593&amp;M593</f>
        <v>UniversalOneモバイル Night 500GBMR05LN(nano) クレードル有</v>
      </c>
      <c r="O593" s="28" t="s">
        <v>322</v>
      </c>
    </row>
    <row r="594" spans="12:15" x14ac:dyDescent="0.2">
      <c r="L594" s="28" t="s">
        <v>136</v>
      </c>
      <c r="M594" s="28" t="s">
        <v>338</v>
      </c>
      <c r="N594" s="28" t="str">
        <f>L594&amp;M594</f>
        <v>UniversalOneモバイル ゼロMR05LN(nano) クレードル有 あんしん付</v>
      </c>
      <c r="O594" s="28" t="s">
        <v>322</v>
      </c>
    </row>
    <row r="595" spans="12:15" x14ac:dyDescent="0.2">
      <c r="L595" s="28" t="s">
        <v>137</v>
      </c>
      <c r="M595" s="28" t="s">
        <v>338</v>
      </c>
      <c r="N595" s="28" t="str">
        <f>L595&amp;M595</f>
        <v>UniversalOneモバイル ECO 500MBMR05LN(nano) クレードル有 あんしん付</v>
      </c>
      <c r="O595" s="28" t="s">
        <v>322</v>
      </c>
    </row>
    <row r="596" spans="12:15" x14ac:dyDescent="0.2">
      <c r="L596" s="28" t="s">
        <v>307</v>
      </c>
      <c r="M596" s="28" t="s">
        <v>338</v>
      </c>
      <c r="N596" s="28" t="str">
        <f>L596&amp;M596</f>
        <v>UniversalOneモバイル ECO 1GBMR05LN(nano) クレードル有 あんしん付</v>
      </c>
      <c r="O596" s="28" t="s">
        <v>322</v>
      </c>
    </row>
    <row r="597" spans="12:15" x14ac:dyDescent="0.2">
      <c r="L597" s="28" t="s">
        <v>308</v>
      </c>
      <c r="M597" s="28" t="s">
        <v>338</v>
      </c>
      <c r="N597" s="28" t="str">
        <f>L597&amp;M597</f>
        <v>UniversalOneモバイル ECO 3GBMR05LN(nano) クレードル有 あんしん付</v>
      </c>
      <c r="O597" s="28" t="s">
        <v>322</v>
      </c>
    </row>
    <row r="598" spans="12:15" x14ac:dyDescent="0.2">
      <c r="L598" s="28" t="s">
        <v>138</v>
      </c>
      <c r="M598" s="28" t="s">
        <v>338</v>
      </c>
      <c r="N598" s="28" t="str">
        <f>L598&amp;M598</f>
        <v>UniversalOneモバイル ECO 7GBMR05LN(nano) クレードル有 あんしん付</v>
      </c>
      <c r="O598" s="28" t="s">
        <v>322</v>
      </c>
    </row>
    <row r="599" spans="12:15" x14ac:dyDescent="0.2">
      <c r="L599" s="28" t="s">
        <v>139</v>
      </c>
      <c r="M599" s="28" t="s">
        <v>338</v>
      </c>
      <c r="N599" s="28" t="str">
        <f t="shared" ref="N599:N631" si="31">L599&amp;M599</f>
        <v>UniversalOneモバイル ECO 15GBMR05LN(nano) クレードル有 あんしん付</v>
      </c>
      <c r="O599" s="28" t="s">
        <v>322</v>
      </c>
    </row>
    <row r="600" spans="12:15" x14ac:dyDescent="0.2">
      <c r="L600" s="28" t="s">
        <v>140</v>
      </c>
      <c r="M600" s="28" t="s">
        <v>338</v>
      </c>
      <c r="N600" s="28" t="str">
        <f t="shared" si="31"/>
        <v>UniversalOneモバイル ECO 30GBMR05LN(nano) クレードル有 あんしん付</v>
      </c>
      <c r="O600" s="28" t="s">
        <v>322</v>
      </c>
    </row>
    <row r="601" spans="12:15" x14ac:dyDescent="0.2">
      <c r="L601" s="28" t="s">
        <v>141</v>
      </c>
      <c r="M601" s="28" t="s">
        <v>338</v>
      </c>
      <c r="N601" s="28" t="str">
        <f t="shared" si="31"/>
        <v>UniversalOneモバイル ECO 50GBMR05LN(nano) クレードル有 あんしん付</v>
      </c>
      <c r="O601" s="28" t="s">
        <v>322</v>
      </c>
    </row>
    <row r="602" spans="12:15" x14ac:dyDescent="0.2">
      <c r="L602" s="28" t="s">
        <v>142</v>
      </c>
      <c r="M602" s="28" t="s">
        <v>338</v>
      </c>
      <c r="N602" s="28" t="str">
        <f t="shared" si="31"/>
        <v>UniversalOneモバイル ECO 10MBプラスMR05LN(nano) クレードル有 あんしん付</v>
      </c>
      <c r="O602" s="28" t="s">
        <v>322</v>
      </c>
    </row>
    <row r="603" spans="12:15" x14ac:dyDescent="0.2">
      <c r="L603" s="28" t="s">
        <v>309</v>
      </c>
      <c r="M603" s="28" t="s">
        <v>338</v>
      </c>
      <c r="N603" s="28" t="str">
        <f t="shared" si="31"/>
        <v>UniversalOneモバイル ECO 30MBプラスMR05LN(nano) クレードル有 あんしん付</v>
      </c>
      <c r="O603" s="28" t="s">
        <v>322</v>
      </c>
    </row>
    <row r="604" spans="12:15" x14ac:dyDescent="0.2">
      <c r="L604" s="28" t="s">
        <v>310</v>
      </c>
      <c r="M604" s="28" t="s">
        <v>338</v>
      </c>
      <c r="N604" s="28" t="str">
        <f t="shared" si="31"/>
        <v>UniversalOneモバイル Night 1GBMR05LN(nano) クレードル有 あんしん付</v>
      </c>
      <c r="O604" s="28" t="s">
        <v>322</v>
      </c>
    </row>
    <row r="605" spans="12:15" x14ac:dyDescent="0.2">
      <c r="L605" s="28" t="s">
        <v>311</v>
      </c>
      <c r="M605" s="28" t="s">
        <v>338</v>
      </c>
      <c r="N605" s="28" t="str">
        <f t="shared" si="31"/>
        <v>UniversalOneモバイル Night 3GBMR05LN(nano) クレードル有 あんしん付</v>
      </c>
      <c r="O605" s="28" t="s">
        <v>322</v>
      </c>
    </row>
    <row r="606" spans="12:15" x14ac:dyDescent="0.2">
      <c r="L606" s="28" t="s">
        <v>312</v>
      </c>
      <c r="M606" s="28" t="s">
        <v>338</v>
      </c>
      <c r="N606" s="28" t="str">
        <f t="shared" si="31"/>
        <v>UniversalOneモバイル Night 7GBMR05LN(nano) クレードル有 あんしん付</v>
      </c>
      <c r="O606" s="28" t="s">
        <v>322</v>
      </c>
    </row>
    <row r="607" spans="12:15" x14ac:dyDescent="0.2">
      <c r="L607" s="28" t="s">
        <v>313</v>
      </c>
      <c r="M607" s="28" t="s">
        <v>338</v>
      </c>
      <c r="N607" s="28" t="str">
        <f t="shared" si="31"/>
        <v>UniversalOneモバイル Night 15GBMR05LN(nano) クレードル有 あんしん付</v>
      </c>
      <c r="O607" s="28" t="s">
        <v>322</v>
      </c>
    </row>
    <row r="608" spans="12:15" x14ac:dyDescent="0.2">
      <c r="L608" s="28" t="s">
        <v>314</v>
      </c>
      <c r="M608" s="28" t="s">
        <v>338</v>
      </c>
      <c r="N608" s="28" t="str">
        <f t="shared" si="31"/>
        <v>UniversalOneモバイル Night 30GBMR05LN(nano) クレードル有 あんしん付</v>
      </c>
      <c r="O608" s="28" t="s">
        <v>322</v>
      </c>
    </row>
    <row r="609" spans="12:15" x14ac:dyDescent="0.2">
      <c r="L609" s="28" t="s">
        <v>315</v>
      </c>
      <c r="M609" s="28" t="s">
        <v>338</v>
      </c>
      <c r="N609" s="28" t="str">
        <f t="shared" si="31"/>
        <v>UniversalOneモバイル Night 50GBMR05LN(nano) クレードル有 あんしん付</v>
      </c>
      <c r="O609" s="28" t="s">
        <v>322</v>
      </c>
    </row>
    <row r="610" spans="12:15" x14ac:dyDescent="0.2">
      <c r="L610" s="28" t="s">
        <v>316</v>
      </c>
      <c r="M610" s="28" t="s">
        <v>338</v>
      </c>
      <c r="N610" s="28" t="str">
        <f t="shared" si="31"/>
        <v>UniversalOneモバイル Night 100GBMR05LN(nano) クレードル有 あんしん付</v>
      </c>
      <c r="O610" s="28" t="s">
        <v>322</v>
      </c>
    </row>
    <row r="611" spans="12:15" x14ac:dyDescent="0.2">
      <c r="L611" s="28" t="s">
        <v>317</v>
      </c>
      <c r="M611" s="28" t="s">
        <v>338</v>
      </c>
      <c r="N611" s="28" t="str">
        <f t="shared" si="31"/>
        <v>UniversalOneモバイル Night 300GBMR05LN(nano) クレードル有 あんしん付</v>
      </c>
      <c r="O611" s="28" t="s">
        <v>322</v>
      </c>
    </row>
    <row r="612" spans="12:15" x14ac:dyDescent="0.2">
      <c r="L612" s="28" t="s">
        <v>318</v>
      </c>
      <c r="M612" s="28" t="s">
        <v>338</v>
      </c>
      <c r="N612" s="28" t="str">
        <f t="shared" si="31"/>
        <v>UniversalOneモバイル Night 500GBMR05LN(nano) クレードル有 あんしん付</v>
      </c>
      <c r="O612" s="28" t="s">
        <v>322</v>
      </c>
    </row>
    <row r="613" spans="12:15" x14ac:dyDescent="0.2">
      <c r="L613" s="28" t="s">
        <v>136</v>
      </c>
      <c r="M613" s="28" t="s">
        <v>339</v>
      </c>
      <c r="N613" s="28" t="str">
        <f t="shared" si="31"/>
        <v>UniversalOneモバイル ゼロMR05LN(nano) クレードル有 キッティング付</v>
      </c>
      <c r="O613" s="28" t="s">
        <v>322</v>
      </c>
    </row>
    <row r="614" spans="12:15" x14ac:dyDescent="0.2">
      <c r="L614" s="28" t="s">
        <v>137</v>
      </c>
      <c r="M614" s="28" t="s">
        <v>339</v>
      </c>
      <c r="N614" s="28" t="str">
        <f t="shared" si="31"/>
        <v>UniversalOneモバイル ECO 500MBMR05LN(nano) クレードル有 キッティング付</v>
      </c>
      <c r="O614" s="28" t="s">
        <v>322</v>
      </c>
    </row>
    <row r="615" spans="12:15" x14ac:dyDescent="0.2">
      <c r="L615" s="28" t="s">
        <v>307</v>
      </c>
      <c r="M615" s="28" t="s">
        <v>339</v>
      </c>
      <c r="N615" s="28" t="str">
        <f t="shared" si="31"/>
        <v>UniversalOneモバイル ECO 1GBMR05LN(nano) クレードル有 キッティング付</v>
      </c>
      <c r="O615" s="28" t="s">
        <v>322</v>
      </c>
    </row>
    <row r="616" spans="12:15" x14ac:dyDescent="0.2">
      <c r="L616" s="28" t="s">
        <v>308</v>
      </c>
      <c r="M616" s="28" t="s">
        <v>339</v>
      </c>
      <c r="N616" s="28" t="str">
        <f t="shared" si="31"/>
        <v>UniversalOneモバイル ECO 3GBMR05LN(nano) クレードル有 キッティング付</v>
      </c>
      <c r="O616" s="28" t="s">
        <v>322</v>
      </c>
    </row>
    <row r="617" spans="12:15" x14ac:dyDescent="0.2">
      <c r="L617" s="28" t="s">
        <v>138</v>
      </c>
      <c r="M617" s="28" t="s">
        <v>339</v>
      </c>
      <c r="N617" s="28" t="str">
        <f t="shared" si="31"/>
        <v>UniversalOneモバイル ECO 7GBMR05LN(nano) クレードル有 キッティング付</v>
      </c>
      <c r="O617" s="28" t="s">
        <v>322</v>
      </c>
    </row>
    <row r="618" spans="12:15" x14ac:dyDescent="0.2">
      <c r="L618" s="28" t="s">
        <v>139</v>
      </c>
      <c r="M618" s="28" t="s">
        <v>339</v>
      </c>
      <c r="N618" s="28" t="str">
        <f t="shared" si="31"/>
        <v>UniversalOneモバイル ECO 15GBMR05LN(nano) クレードル有 キッティング付</v>
      </c>
      <c r="O618" s="28" t="s">
        <v>322</v>
      </c>
    </row>
    <row r="619" spans="12:15" x14ac:dyDescent="0.2">
      <c r="L619" s="28" t="s">
        <v>140</v>
      </c>
      <c r="M619" s="28" t="s">
        <v>339</v>
      </c>
      <c r="N619" s="28" t="str">
        <f t="shared" si="31"/>
        <v>UniversalOneモバイル ECO 30GBMR05LN(nano) クレードル有 キッティング付</v>
      </c>
      <c r="O619" s="28" t="s">
        <v>322</v>
      </c>
    </row>
    <row r="620" spans="12:15" x14ac:dyDescent="0.2">
      <c r="L620" s="28" t="s">
        <v>141</v>
      </c>
      <c r="M620" s="28" t="s">
        <v>339</v>
      </c>
      <c r="N620" s="28" t="str">
        <f t="shared" si="31"/>
        <v>UniversalOneモバイル ECO 50GBMR05LN(nano) クレードル有 キッティング付</v>
      </c>
      <c r="O620" s="28" t="s">
        <v>322</v>
      </c>
    </row>
    <row r="621" spans="12:15" x14ac:dyDescent="0.2">
      <c r="L621" s="28" t="s">
        <v>142</v>
      </c>
      <c r="M621" s="28" t="s">
        <v>339</v>
      </c>
      <c r="N621" s="28" t="str">
        <f t="shared" si="31"/>
        <v>UniversalOneモバイル ECO 10MBプラスMR05LN(nano) クレードル有 キッティング付</v>
      </c>
      <c r="O621" s="28" t="s">
        <v>322</v>
      </c>
    </row>
    <row r="622" spans="12:15" x14ac:dyDescent="0.2">
      <c r="L622" s="28" t="s">
        <v>309</v>
      </c>
      <c r="M622" s="28" t="s">
        <v>339</v>
      </c>
      <c r="N622" s="28" t="str">
        <f t="shared" si="31"/>
        <v>UniversalOneモバイル ECO 30MBプラスMR05LN(nano) クレードル有 キッティング付</v>
      </c>
      <c r="O622" s="28" t="s">
        <v>322</v>
      </c>
    </row>
    <row r="623" spans="12:15" x14ac:dyDescent="0.2">
      <c r="L623" s="28" t="s">
        <v>310</v>
      </c>
      <c r="M623" s="28" t="s">
        <v>339</v>
      </c>
      <c r="N623" s="28" t="str">
        <f t="shared" si="31"/>
        <v>UniversalOneモバイル Night 1GBMR05LN(nano) クレードル有 キッティング付</v>
      </c>
      <c r="O623" s="28" t="s">
        <v>322</v>
      </c>
    </row>
    <row r="624" spans="12:15" x14ac:dyDescent="0.2">
      <c r="L624" s="28" t="s">
        <v>311</v>
      </c>
      <c r="M624" s="28" t="s">
        <v>339</v>
      </c>
      <c r="N624" s="28" t="str">
        <f t="shared" si="31"/>
        <v>UniversalOneモバイル Night 3GBMR05LN(nano) クレードル有 キッティング付</v>
      </c>
      <c r="O624" s="28" t="s">
        <v>322</v>
      </c>
    </row>
    <row r="625" spans="12:15" x14ac:dyDescent="0.2">
      <c r="L625" s="28" t="s">
        <v>312</v>
      </c>
      <c r="M625" s="28" t="s">
        <v>339</v>
      </c>
      <c r="N625" s="28" t="str">
        <f t="shared" si="31"/>
        <v>UniversalOneモバイル Night 7GBMR05LN(nano) クレードル有 キッティング付</v>
      </c>
      <c r="O625" s="28" t="s">
        <v>322</v>
      </c>
    </row>
    <row r="626" spans="12:15" x14ac:dyDescent="0.2">
      <c r="L626" s="28" t="s">
        <v>313</v>
      </c>
      <c r="M626" s="28" t="s">
        <v>339</v>
      </c>
      <c r="N626" s="28" t="str">
        <f t="shared" si="31"/>
        <v>UniversalOneモバイル Night 15GBMR05LN(nano) クレードル有 キッティング付</v>
      </c>
      <c r="O626" s="28" t="s">
        <v>322</v>
      </c>
    </row>
    <row r="627" spans="12:15" x14ac:dyDescent="0.2">
      <c r="L627" s="28" t="s">
        <v>314</v>
      </c>
      <c r="M627" s="28" t="s">
        <v>339</v>
      </c>
      <c r="N627" s="28" t="str">
        <f t="shared" si="31"/>
        <v>UniversalOneモバイル Night 30GBMR05LN(nano) クレードル有 キッティング付</v>
      </c>
      <c r="O627" s="28" t="s">
        <v>322</v>
      </c>
    </row>
    <row r="628" spans="12:15" x14ac:dyDescent="0.2">
      <c r="L628" s="28" t="s">
        <v>315</v>
      </c>
      <c r="M628" s="28" t="s">
        <v>339</v>
      </c>
      <c r="N628" s="28" t="str">
        <f t="shared" si="31"/>
        <v>UniversalOneモバイル Night 50GBMR05LN(nano) クレードル有 キッティング付</v>
      </c>
      <c r="O628" s="28" t="s">
        <v>322</v>
      </c>
    </row>
    <row r="629" spans="12:15" x14ac:dyDescent="0.2">
      <c r="L629" s="28" t="s">
        <v>316</v>
      </c>
      <c r="M629" s="28" t="s">
        <v>339</v>
      </c>
      <c r="N629" s="28" t="str">
        <f t="shared" si="31"/>
        <v>UniversalOneモバイル Night 100GBMR05LN(nano) クレードル有 キッティング付</v>
      </c>
      <c r="O629" s="28" t="s">
        <v>322</v>
      </c>
    </row>
    <row r="630" spans="12:15" x14ac:dyDescent="0.2">
      <c r="L630" s="28" t="s">
        <v>317</v>
      </c>
      <c r="M630" s="28" t="s">
        <v>339</v>
      </c>
      <c r="N630" s="28" t="str">
        <f t="shared" si="31"/>
        <v>UniversalOneモバイル Night 300GBMR05LN(nano) クレードル有 キッティング付</v>
      </c>
      <c r="O630" s="28" t="s">
        <v>322</v>
      </c>
    </row>
    <row r="631" spans="12:15" x14ac:dyDescent="0.2">
      <c r="L631" s="28" t="s">
        <v>318</v>
      </c>
      <c r="M631" s="28" t="s">
        <v>339</v>
      </c>
      <c r="N631" s="28" t="str">
        <f t="shared" si="31"/>
        <v>UniversalOneモバイル Night 500GBMR05LN(nano) クレードル有 キッティング付</v>
      </c>
      <c r="O631" s="28" t="s">
        <v>322</v>
      </c>
    </row>
    <row r="632" spans="12:15" x14ac:dyDescent="0.2">
      <c r="L632" s="28" t="s">
        <v>136</v>
      </c>
      <c r="M632" s="28" t="s">
        <v>340</v>
      </c>
      <c r="N632" s="28" t="str">
        <f>L632&amp;M632</f>
        <v>UniversalOneモバイル ゼロMR05LN(nano) クレードル有 あんしん/キッティング付</v>
      </c>
      <c r="O632" s="28" t="s">
        <v>322</v>
      </c>
    </row>
    <row r="633" spans="12:15" x14ac:dyDescent="0.2">
      <c r="L633" s="28" t="s">
        <v>137</v>
      </c>
      <c r="M633" s="28" t="s">
        <v>340</v>
      </c>
      <c r="N633" s="28" t="str">
        <f>L633&amp;M633</f>
        <v>UniversalOneモバイル ECO 500MBMR05LN(nano) クレードル有 あんしん/キッティング付</v>
      </c>
      <c r="O633" s="28" t="s">
        <v>322</v>
      </c>
    </row>
    <row r="634" spans="12:15" x14ac:dyDescent="0.2">
      <c r="L634" s="28" t="s">
        <v>307</v>
      </c>
      <c r="M634" s="28" t="s">
        <v>340</v>
      </c>
      <c r="N634" s="28" t="str">
        <f>L634&amp;M634</f>
        <v>UniversalOneモバイル ECO 1GBMR05LN(nano) クレードル有 あんしん/キッティング付</v>
      </c>
      <c r="O634" s="28" t="s">
        <v>322</v>
      </c>
    </row>
    <row r="635" spans="12:15" x14ac:dyDescent="0.2">
      <c r="L635" s="28" t="s">
        <v>308</v>
      </c>
      <c r="M635" s="28" t="s">
        <v>340</v>
      </c>
      <c r="N635" s="28" t="str">
        <f>L635&amp;M635</f>
        <v>UniversalOneモバイル ECO 3GBMR05LN(nano) クレードル有 あんしん/キッティング付</v>
      </c>
      <c r="O635" s="28" t="s">
        <v>322</v>
      </c>
    </row>
    <row r="636" spans="12:15" x14ac:dyDescent="0.2">
      <c r="L636" s="28" t="s">
        <v>138</v>
      </c>
      <c r="M636" s="28" t="s">
        <v>340</v>
      </c>
      <c r="N636" s="28" t="str">
        <f>L636&amp;M636</f>
        <v>UniversalOneモバイル ECO 7GBMR05LN(nano) クレードル有 あんしん/キッティング付</v>
      </c>
      <c r="O636" s="28" t="s">
        <v>322</v>
      </c>
    </row>
    <row r="637" spans="12:15" x14ac:dyDescent="0.2">
      <c r="L637" s="28" t="s">
        <v>139</v>
      </c>
      <c r="M637" s="28" t="s">
        <v>340</v>
      </c>
      <c r="N637" s="28" t="str">
        <f>L637&amp;M637</f>
        <v>UniversalOneモバイル ECO 15GBMR05LN(nano) クレードル有 あんしん/キッティング付</v>
      </c>
      <c r="O637" s="28" t="s">
        <v>322</v>
      </c>
    </row>
    <row r="638" spans="12:15" x14ac:dyDescent="0.2">
      <c r="L638" s="28" t="s">
        <v>140</v>
      </c>
      <c r="M638" s="28" t="s">
        <v>340</v>
      </c>
      <c r="N638" s="28" t="str">
        <f>L638&amp;M638</f>
        <v>UniversalOneモバイル ECO 30GBMR05LN(nano) クレードル有 あんしん/キッティング付</v>
      </c>
      <c r="O638" s="28" t="s">
        <v>322</v>
      </c>
    </row>
    <row r="639" spans="12:15" x14ac:dyDescent="0.2">
      <c r="L639" s="28" t="s">
        <v>141</v>
      </c>
      <c r="M639" s="28" t="s">
        <v>340</v>
      </c>
      <c r="N639" s="28" t="str">
        <f>L639&amp;M639</f>
        <v>UniversalOneモバイル ECO 50GBMR05LN(nano) クレードル有 あんしん/キッティング付</v>
      </c>
      <c r="O639" s="28" t="s">
        <v>322</v>
      </c>
    </row>
    <row r="640" spans="12:15" x14ac:dyDescent="0.2">
      <c r="L640" s="28" t="s">
        <v>142</v>
      </c>
      <c r="M640" s="28" t="s">
        <v>340</v>
      </c>
      <c r="N640" s="28" t="str">
        <f>L640&amp;M640</f>
        <v>UniversalOneモバイル ECO 10MBプラスMR05LN(nano) クレードル有 あんしん/キッティング付</v>
      </c>
      <c r="O640" s="28" t="s">
        <v>322</v>
      </c>
    </row>
    <row r="641" spans="12:15" x14ac:dyDescent="0.2">
      <c r="L641" s="28" t="s">
        <v>309</v>
      </c>
      <c r="M641" s="28" t="s">
        <v>340</v>
      </c>
      <c r="N641" s="28" t="str">
        <f>L641&amp;M641</f>
        <v>UniversalOneモバイル ECO 30MBプラスMR05LN(nano) クレードル有 あんしん/キッティング付</v>
      </c>
      <c r="O641" s="28" t="s">
        <v>322</v>
      </c>
    </row>
    <row r="642" spans="12:15" x14ac:dyDescent="0.2">
      <c r="L642" s="28" t="s">
        <v>310</v>
      </c>
      <c r="M642" s="28" t="s">
        <v>340</v>
      </c>
      <c r="N642" s="28" t="str">
        <f>L642&amp;M642</f>
        <v>UniversalOneモバイル Night 1GBMR05LN(nano) クレードル有 あんしん/キッティング付</v>
      </c>
      <c r="O642" s="28" t="s">
        <v>322</v>
      </c>
    </row>
    <row r="643" spans="12:15" x14ac:dyDescent="0.2">
      <c r="L643" s="28" t="s">
        <v>311</v>
      </c>
      <c r="M643" s="28" t="s">
        <v>340</v>
      </c>
      <c r="N643" s="28" t="str">
        <f>L643&amp;M643</f>
        <v>UniversalOneモバイル Night 3GBMR05LN(nano) クレードル有 あんしん/キッティング付</v>
      </c>
      <c r="O643" s="28" t="s">
        <v>322</v>
      </c>
    </row>
    <row r="644" spans="12:15" x14ac:dyDescent="0.2">
      <c r="L644" s="28" t="s">
        <v>312</v>
      </c>
      <c r="M644" s="28" t="s">
        <v>340</v>
      </c>
      <c r="N644" s="28" t="str">
        <f>L644&amp;M644</f>
        <v>UniversalOneモバイル Night 7GBMR05LN(nano) クレードル有 あんしん/キッティング付</v>
      </c>
      <c r="O644" s="28" t="s">
        <v>322</v>
      </c>
    </row>
    <row r="645" spans="12:15" x14ac:dyDescent="0.2">
      <c r="L645" s="28" t="s">
        <v>313</v>
      </c>
      <c r="M645" s="28" t="s">
        <v>340</v>
      </c>
      <c r="N645" s="28" t="str">
        <f>L645&amp;M645</f>
        <v>UniversalOneモバイル Night 15GBMR05LN(nano) クレードル有 あんしん/キッティング付</v>
      </c>
      <c r="O645" s="28" t="s">
        <v>322</v>
      </c>
    </row>
    <row r="646" spans="12:15" x14ac:dyDescent="0.2">
      <c r="L646" s="28" t="s">
        <v>314</v>
      </c>
      <c r="M646" s="28" t="s">
        <v>340</v>
      </c>
      <c r="N646" s="28" t="str">
        <f>L646&amp;M646</f>
        <v>UniversalOneモバイル Night 30GBMR05LN(nano) クレードル有 あんしん/キッティング付</v>
      </c>
      <c r="O646" s="28" t="s">
        <v>322</v>
      </c>
    </row>
    <row r="647" spans="12:15" x14ac:dyDescent="0.2">
      <c r="L647" s="28" t="s">
        <v>315</v>
      </c>
      <c r="M647" s="28" t="s">
        <v>340</v>
      </c>
      <c r="N647" s="28" t="str">
        <f>L647&amp;M647</f>
        <v>UniversalOneモバイル Night 50GBMR05LN(nano) クレードル有 あんしん/キッティング付</v>
      </c>
      <c r="O647" s="28" t="s">
        <v>322</v>
      </c>
    </row>
    <row r="648" spans="12:15" x14ac:dyDescent="0.2">
      <c r="L648" s="28" t="s">
        <v>316</v>
      </c>
      <c r="M648" s="28" t="s">
        <v>340</v>
      </c>
      <c r="N648" s="28" t="str">
        <f>L648&amp;M648</f>
        <v>UniversalOneモバイル Night 100GBMR05LN(nano) クレードル有 あんしん/キッティング付</v>
      </c>
      <c r="O648" s="28" t="s">
        <v>322</v>
      </c>
    </row>
    <row r="649" spans="12:15" x14ac:dyDescent="0.2">
      <c r="L649" s="28" t="s">
        <v>317</v>
      </c>
      <c r="M649" s="28" t="s">
        <v>340</v>
      </c>
      <c r="N649" s="28" t="str">
        <f>L649&amp;M649</f>
        <v>UniversalOneモバイル Night 300GBMR05LN(nano) クレードル有 あんしん/キッティング付</v>
      </c>
      <c r="O649" s="28" t="s">
        <v>322</v>
      </c>
    </row>
    <row r="650" spans="12:15" x14ac:dyDescent="0.2">
      <c r="L650" s="28" t="s">
        <v>318</v>
      </c>
      <c r="M650" s="28" t="s">
        <v>340</v>
      </c>
      <c r="N650" s="28" t="str">
        <f>L650&amp;M650</f>
        <v>UniversalOneモバイル Night 500GBMR05LN(nano) クレードル有 あんしん/キッティング付</v>
      </c>
      <c r="O650" s="28" t="s">
        <v>322</v>
      </c>
    </row>
    <row r="651" spans="12:15" x14ac:dyDescent="0.2">
      <c r="L651" s="28" t="s">
        <v>136</v>
      </c>
      <c r="M651" s="28" t="s">
        <v>355</v>
      </c>
      <c r="N651" s="28" t="str">
        <f>L651&amp;M651</f>
        <v xml:space="preserve">UniversalOneモバイル ゼロMP02LN(nano) </v>
      </c>
      <c r="O651" s="28" t="s">
        <v>322</v>
      </c>
    </row>
    <row r="652" spans="12:15" x14ac:dyDescent="0.2">
      <c r="L652" s="28" t="s">
        <v>137</v>
      </c>
      <c r="M652" s="28" t="s">
        <v>355</v>
      </c>
      <c r="N652" s="28" t="str">
        <f>L652&amp;M652</f>
        <v xml:space="preserve">UniversalOneモバイル ECO 500MBMP02LN(nano) </v>
      </c>
      <c r="O652" s="28" t="s">
        <v>322</v>
      </c>
    </row>
    <row r="653" spans="12:15" x14ac:dyDescent="0.2">
      <c r="L653" s="28" t="s">
        <v>307</v>
      </c>
      <c r="M653" s="28" t="s">
        <v>355</v>
      </c>
      <c r="N653" s="28" t="str">
        <f>L653&amp;M653</f>
        <v xml:space="preserve">UniversalOneモバイル ECO 1GBMP02LN(nano) </v>
      </c>
      <c r="O653" s="28" t="s">
        <v>322</v>
      </c>
    </row>
    <row r="654" spans="12:15" x14ac:dyDescent="0.2">
      <c r="L654" s="28" t="s">
        <v>308</v>
      </c>
      <c r="M654" s="28" t="s">
        <v>355</v>
      </c>
      <c r="N654" s="28" t="str">
        <f>L654&amp;M654</f>
        <v xml:space="preserve">UniversalOneモバイル ECO 3GBMP02LN(nano) </v>
      </c>
      <c r="O654" s="28" t="s">
        <v>322</v>
      </c>
    </row>
    <row r="655" spans="12:15" x14ac:dyDescent="0.2">
      <c r="L655" s="28" t="s">
        <v>138</v>
      </c>
      <c r="M655" s="28" t="s">
        <v>355</v>
      </c>
      <c r="N655" s="28" t="str">
        <f>L655&amp;M655</f>
        <v xml:space="preserve">UniversalOneモバイル ECO 7GBMP02LN(nano) </v>
      </c>
      <c r="O655" s="28" t="s">
        <v>322</v>
      </c>
    </row>
    <row r="656" spans="12:15" x14ac:dyDescent="0.2">
      <c r="L656" s="28" t="s">
        <v>139</v>
      </c>
      <c r="M656" s="28" t="s">
        <v>355</v>
      </c>
      <c r="N656" s="28" t="str">
        <f>L656&amp;M656</f>
        <v xml:space="preserve">UniversalOneモバイル ECO 15GBMP02LN(nano) </v>
      </c>
      <c r="O656" s="28" t="s">
        <v>322</v>
      </c>
    </row>
    <row r="657" spans="12:15" x14ac:dyDescent="0.2">
      <c r="L657" s="28" t="s">
        <v>140</v>
      </c>
      <c r="M657" s="28" t="s">
        <v>355</v>
      </c>
      <c r="N657" s="28" t="str">
        <f>L657&amp;M657</f>
        <v xml:space="preserve">UniversalOneモバイル ECO 30GBMP02LN(nano) </v>
      </c>
      <c r="O657" s="28" t="s">
        <v>322</v>
      </c>
    </row>
    <row r="658" spans="12:15" x14ac:dyDescent="0.2">
      <c r="L658" s="28" t="s">
        <v>141</v>
      </c>
      <c r="M658" s="28" t="s">
        <v>355</v>
      </c>
      <c r="N658" s="28" t="str">
        <f>L658&amp;M658</f>
        <v xml:space="preserve">UniversalOneモバイル ECO 50GBMP02LN(nano) </v>
      </c>
      <c r="O658" s="28" t="s">
        <v>322</v>
      </c>
    </row>
    <row r="659" spans="12:15" x14ac:dyDescent="0.2">
      <c r="L659" s="28" t="s">
        <v>142</v>
      </c>
      <c r="M659" s="28" t="s">
        <v>355</v>
      </c>
      <c r="N659" s="28" t="str">
        <f>L659&amp;M659</f>
        <v xml:space="preserve">UniversalOneモバイル ECO 10MBプラスMP02LN(nano) </v>
      </c>
      <c r="O659" s="28" t="s">
        <v>322</v>
      </c>
    </row>
    <row r="660" spans="12:15" x14ac:dyDescent="0.2">
      <c r="L660" s="28" t="s">
        <v>309</v>
      </c>
      <c r="M660" s="28" t="s">
        <v>355</v>
      </c>
      <c r="N660" s="28" t="str">
        <f>L660&amp;M660</f>
        <v xml:space="preserve">UniversalOneモバイル ECO 30MBプラスMP02LN(nano) </v>
      </c>
      <c r="O660" s="28" t="s">
        <v>322</v>
      </c>
    </row>
    <row r="661" spans="12:15" x14ac:dyDescent="0.2">
      <c r="L661" s="28" t="s">
        <v>310</v>
      </c>
      <c r="M661" s="28" t="s">
        <v>355</v>
      </c>
      <c r="N661" s="28" t="str">
        <f>L661&amp;M661</f>
        <v xml:space="preserve">UniversalOneモバイル Night 1GBMP02LN(nano) </v>
      </c>
      <c r="O661" s="28" t="s">
        <v>322</v>
      </c>
    </row>
    <row r="662" spans="12:15" x14ac:dyDescent="0.2">
      <c r="L662" s="28" t="s">
        <v>311</v>
      </c>
      <c r="M662" s="28" t="s">
        <v>355</v>
      </c>
      <c r="N662" s="28" t="str">
        <f>L662&amp;M662</f>
        <v xml:space="preserve">UniversalOneモバイル Night 3GBMP02LN(nano) </v>
      </c>
      <c r="O662" s="28" t="s">
        <v>322</v>
      </c>
    </row>
    <row r="663" spans="12:15" x14ac:dyDescent="0.2">
      <c r="L663" s="28" t="s">
        <v>312</v>
      </c>
      <c r="M663" s="28" t="s">
        <v>355</v>
      </c>
      <c r="N663" s="28" t="str">
        <f>L663&amp;M663</f>
        <v xml:space="preserve">UniversalOneモバイル Night 7GBMP02LN(nano) </v>
      </c>
      <c r="O663" s="28" t="s">
        <v>322</v>
      </c>
    </row>
    <row r="664" spans="12:15" x14ac:dyDescent="0.2">
      <c r="L664" s="28" t="s">
        <v>313</v>
      </c>
      <c r="M664" s="28" t="s">
        <v>355</v>
      </c>
      <c r="N664" s="28" t="str">
        <f>L664&amp;M664</f>
        <v xml:space="preserve">UniversalOneモバイル Night 15GBMP02LN(nano) </v>
      </c>
      <c r="O664" s="28" t="s">
        <v>322</v>
      </c>
    </row>
    <row r="665" spans="12:15" x14ac:dyDescent="0.2">
      <c r="L665" s="28" t="s">
        <v>314</v>
      </c>
      <c r="M665" s="28" t="s">
        <v>355</v>
      </c>
      <c r="N665" s="28" t="str">
        <f>L665&amp;M665</f>
        <v xml:space="preserve">UniversalOneモバイル Night 30GBMP02LN(nano) </v>
      </c>
      <c r="O665" s="28" t="s">
        <v>322</v>
      </c>
    </row>
    <row r="666" spans="12:15" x14ac:dyDescent="0.2">
      <c r="L666" s="28" t="s">
        <v>315</v>
      </c>
      <c r="M666" s="28" t="s">
        <v>355</v>
      </c>
      <c r="N666" s="28" t="str">
        <f>L666&amp;M666</f>
        <v xml:space="preserve">UniversalOneモバイル Night 50GBMP02LN(nano) </v>
      </c>
      <c r="O666" s="28" t="s">
        <v>322</v>
      </c>
    </row>
    <row r="667" spans="12:15" x14ac:dyDescent="0.2">
      <c r="L667" s="28" t="s">
        <v>316</v>
      </c>
      <c r="M667" s="28" t="s">
        <v>355</v>
      </c>
      <c r="N667" s="28" t="str">
        <f>L667&amp;M667</f>
        <v xml:space="preserve">UniversalOneモバイル Night 100GBMP02LN(nano) </v>
      </c>
      <c r="O667" s="28" t="s">
        <v>322</v>
      </c>
    </row>
    <row r="668" spans="12:15" x14ac:dyDescent="0.2">
      <c r="L668" s="28" t="s">
        <v>317</v>
      </c>
      <c r="M668" s="28" t="s">
        <v>355</v>
      </c>
      <c r="N668" s="28" t="str">
        <f>L668&amp;M668</f>
        <v xml:space="preserve">UniversalOneモバイル Night 300GBMP02LN(nano) </v>
      </c>
      <c r="O668" s="28" t="s">
        <v>322</v>
      </c>
    </row>
    <row r="669" spans="12:15" x14ac:dyDescent="0.2">
      <c r="L669" s="28" t="s">
        <v>318</v>
      </c>
      <c r="M669" s="28" t="s">
        <v>355</v>
      </c>
      <c r="N669" s="28" t="str">
        <f>L669&amp;M669</f>
        <v xml:space="preserve">UniversalOneモバイル Night 500GBMP02LN(nano) </v>
      </c>
      <c r="O669" s="28" t="s">
        <v>322</v>
      </c>
    </row>
    <row r="670" spans="12:15" x14ac:dyDescent="0.2">
      <c r="L670" s="28" t="s">
        <v>136</v>
      </c>
      <c r="M670" s="28" t="s">
        <v>356</v>
      </c>
      <c r="N670" s="28" t="str">
        <f>L670&amp;M670</f>
        <v>UniversalOneモバイル ゼロMP02LN(nano) あんしん付</v>
      </c>
      <c r="O670" s="28" t="s">
        <v>322</v>
      </c>
    </row>
    <row r="671" spans="12:15" x14ac:dyDescent="0.2">
      <c r="L671" s="28" t="s">
        <v>137</v>
      </c>
      <c r="M671" s="28" t="s">
        <v>356</v>
      </c>
      <c r="N671" s="28" t="str">
        <f>L671&amp;M671</f>
        <v>UniversalOneモバイル ECO 500MBMP02LN(nano) あんしん付</v>
      </c>
      <c r="O671" s="28" t="s">
        <v>322</v>
      </c>
    </row>
    <row r="672" spans="12:15" x14ac:dyDescent="0.2">
      <c r="L672" s="28" t="s">
        <v>307</v>
      </c>
      <c r="M672" s="28" t="s">
        <v>356</v>
      </c>
      <c r="N672" s="28" t="str">
        <f>L672&amp;M672</f>
        <v>UniversalOneモバイル ECO 1GBMP02LN(nano) あんしん付</v>
      </c>
      <c r="O672" s="28" t="s">
        <v>322</v>
      </c>
    </row>
    <row r="673" spans="12:15" x14ac:dyDescent="0.2">
      <c r="L673" s="28" t="s">
        <v>308</v>
      </c>
      <c r="M673" s="28" t="s">
        <v>356</v>
      </c>
      <c r="N673" s="28" t="str">
        <f>L673&amp;M673</f>
        <v>UniversalOneモバイル ECO 3GBMP02LN(nano) あんしん付</v>
      </c>
      <c r="O673" s="28" t="s">
        <v>322</v>
      </c>
    </row>
    <row r="674" spans="12:15" x14ac:dyDescent="0.2">
      <c r="L674" s="28" t="s">
        <v>138</v>
      </c>
      <c r="M674" s="28" t="s">
        <v>356</v>
      </c>
      <c r="N674" s="28" t="str">
        <f>L674&amp;M674</f>
        <v>UniversalOneモバイル ECO 7GBMP02LN(nano) あんしん付</v>
      </c>
      <c r="O674" s="28" t="s">
        <v>322</v>
      </c>
    </row>
    <row r="675" spans="12:15" x14ac:dyDescent="0.2">
      <c r="L675" s="28" t="s">
        <v>139</v>
      </c>
      <c r="M675" s="28" t="s">
        <v>356</v>
      </c>
      <c r="N675" s="28" t="str">
        <f>L675&amp;M675</f>
        <v>UniversalOneモバイル ECO 15GBMP02LN(nano) あんしん付</v>
      </c>
      <c r="O675" s="28" t="s">
        <v>322</v>
      </c>
    </row>
    <row r="676" spans="12:15" x14ac:dyDescent="0.2">
      <c r="L676" s="28" t="s">
        <v>140</v>
      </c>
      <c r="M676" s="28" t="s">
        <v>356</v>
      </c>
      <c r="N676" s="28" t="str">
        <f>L676&amp;M676</f>
        <v>UniversalOneモバイル ECO 30GBMP02LN(nano) あんしん付</v>
      </c>
      <c r="O676" s="28" t="s">
        <v>322</v>
      </c>
    </row>
    <row r="677" spans="12:15" x14ac:dyDescent="0.2">
      <c r="L677" s="28" t="s">
        <v>141</v>
      </c>
      <c r="M677" s="28" t="s">
        <v>356</v>
      </c>
      <c r="N677" s="28" t="str">
        <f>L677&amp;M677</f>
        <v>UniversalOneモバイル ECO 50GBMP02LN(nano) あんしん付</v>
      </c>
      <c r="O677" s="28" t="s">
        <v>322</v>
      </c>
    </row>
    <row r="678" spans="12:15" x14ac:dyDescent="0.2">
      <c r="L678" s="28" t="s">
        <v>142</v>
      </c>
      <c r="M678" s="28" t="s">
        <v>356</v>
      </c>
      <c r="N678" s="28" t="str">
        <f>L678&amp;M678</f>
        <v>UniversalOneモバイル ECO 10MBプラスMP02LN(nano) あんしん付</v>
      </c>
      <c r="O678" s="28" t="s">
        <v>322</v>
      </c>
    </row>
    <row r="679" spans="12:15" x14ac:dyDescent="0.2">
      <c r="L679" s="28" t="s">
        <v>309</v>
      </c>
      <c r="M679" s="28" t="s">
        <v>356</v>
      </c>
      <c r="N679" s="28" t="str">
        <f>L679&amp;M679</f>
        <v>UniversalOneモバイル ECO 30MBプラスMP02LN(nano) あんしん付</v>
      </c>
      <c r="O679" s="28" t="s">
        <v>322</v>
      </c>
    </row>
    <row r="680" spans="12:15" x14ac:dyDescent="0.2">
      <c r="L680" s="28" t="s">
        <v>310</v>
      </c>
      <c r="M680" s="28" t="s">
        <v>356</v>
      </c>
      <c r="N680" s="28" t="str">
        <f>L680&amp;M680</f>
        <v>UniversalOneモバイル Night 1GBMP02LN(nano) あんしん付</v>
      </c>
      <c r="O680" s="28" t="s">
        <v>322</v>
      </c>
    </row>
    <row r="681" spans="12:15" x14ac:dyDescent="0.2">
      <c r="L681" s="28" t="s">
        <v>311</v>
      </c>
      <c r="M681" s="28" t="s">
        <v>356</v>
      </c>
      <c r="N681" s="28" t="str">
        <f>L681&amp;M681</f>
        <v>UniversalOneモバイル Night 3GBMP02LN(nano) あんしん付</v>
      </c>
      <c r="O681" s="28" t="s">
        <v>322</v>
      </c>
    </row>
    <row r="682" spans="12:15" x14ac:dyDescent="0.2">
      <c r="L682" s="28" t="s">
        <v>312</v>
      </c>
      <c r="M682" s="28" t="s">
        <v>356</v>
      </c>
      <c r="N682" s="28" t="str">
        <f>L682&amp;M682</f>
        <v>UniversalOneモバイル Night 7GBMP02LN(nano) あんしん付</v>
      </c>
      <c r="O682" s="28" t="s">
        <v>322</v>
      </c>
    </row>
    <row r="683" spans="12:15" x14ac:dyDescent="0.2">
      <c r="L683" s="28" t="s">
        <v>313</v>
      </c>
      <c r="M683" s="28" t="s">
        <v>356</v>
      </c>
      <c r="N683" s="28" t="str">
        <f>L683&amp;M683</f>
        <v>UniversalOneモバイル Night 15GBMP02LN(nano) あんしん付</v>
      </c>
      <c r="O683" s="28" t="s">
        <v>322</v>
      </c>
    </row>
    <row r="684" spans="12:15" x14ac:dyDescent="0.2">
      <c r="L684" s="28" t="s">
        <v>314</v>
      </c>
      <c r="M684" s="28" t="s">
        <v>356</v>
      </c>
      <c r="N684" s="28" t="str">
        <f>L684&amp;M684</f>
        <v>UniversalOneモバイル Night 30GBMP02LN(nano) あんしん付</v>
      </c>
      <c r="O684" s="28" t="s">
        <v>322</v>
      </c>
    </row>
    <row r="685" spans="12:15" x14ac:dyDescent="0.2">
      <c r="L685" s="28" t="s">
        <v>315</v>
      </c>
      <c r="M685" s="28" t="s">
        <v>356</v>
      </c>
      <c r="N685" s="28" t="str">
        <f>L685&amp;M685</f>
        <v>UniversalOneモバイル Night 50GBMP02LN(nano) あんしん付</v>
      </c>
      <c r="O685" s="28" t="s">
        <v>322</v>
      </c>
    </row>
    <row r="686" spans="12:15" x14ac:dyDescent="0.2">
      <c r="L686" s="28" t="s">
        <v>316</v>
      </c>
      <c r="M686" s="28" t="s">
        <v>356</v>
      </c>
      <c r="N686" s="28" t="str">
        <f>L686&amp;M686</f>
        <v>UniversalOneモバイル Night 100GBMP02LN(nano) あんしん付</v>
      </c>
      <c r="O686" s="28" t="s">
        <v>322</v>
      </c>
    </row>
    <row r="687" spans="12:15" x14ac:dyDescent="0.2">
      <c r="L687" s="28" t="s">
        <v>317</v>
      </c>
      <c r="M687" s="28" t="s">
        <v>356</v>
      </c>
      <c r="N687" s="28" t="str">
        <f>L687&amp;M687</f>
        <v>UniversalOneモバイル Night 300GBMP02LN(nano) あんしん付</v>
      </c>
      <c r="O687" s="28" t="s">
        <v>322</v>
      </c>
    </row>
    <row r="688" spans="12:15" x14ac:dyDescent="0.2">
      <c r="L688" s="28" t="s">
        <v>318</v>
      </c>
      <c r="M688" s="28" t="s">
        <v>356</v>
      </c>
      <c r="N688" s="28" t="str">
        <f>L688&amp;M688</f>
        <v>UniversalOneモバイル Night 500GBMP02LN(nano) あんしん付</v>
      </c>
      <c r="O688" s="28" t="s">
        <v>322</v>
      </c>
    </row>
    <row r="689" spans="12:15" x14ac:dyDescent="0.2">
      <c r="L689" s="28" t="s">
        <v>136</v>
      </c>
      <c r="M689" s="28" t="s">
        <v>357</v>
      </c>
      <c r="N689" s="28" t="str">
        <f>L689&amp;M689</f>
        <v>UniversalOneモバイル ゼロMP02LN(nano) キッティング付</v>
      </c>
      <c r="O689" s="28" t="s">
        <v>322</v>
      </c>
    </row>
    <row r="690" spans="12:15" x14ac:dyDescent="0.2">
      <c r="L690" s="28" t="s">
        <v>137</v>
      </c>
      <c r="M690" s="28" t="s">
        <v>357</v>
      </c>
      <c r="N690" s="28" t="str">
        <f>L690&amp;M690</f>
        <v>UniversalOneモバイル ECO 500MBMP02LN(nano) キッティング付</v>
      </c>
      <c r="O690" s="28" t="s">
        <v>322</v>
      </c>
    </row>
    <row r="691" spans="12:15" x14ac:dyDescent="0.2">
      <c r="L691" s="28" t="s">
        <v>307</v>
      </c>
      <c r="M691" s="28" t="s">
        <v>357</v>
      </c>
      <c r="N691" s="28" t="str">
        <f>L691&amp;M691</f>
        <v>UniversalOneモバイル ECO 1GBMP02LN(nano) キッティング付</v>
      </c>
      <c r="O691" s="28" t="s">
        <v>322</v>
      </c>
    </row>
    <row r="692" spans="12:15" x14ac:dyDescent="0.2">
      <c r="L692" s="28" t="s">
        <v>308</v>
      </c>
      <c r="M692" s="28" t="s">
        <v>357</v>
      </c>
      <c r="N692" s="28" t="str">
        <f>L692&amp;M692</f>
        <v>UniversalOneモバイル ECO 3GBMP02LN(nano) キッティング付</v>
      </c>
      <c r="O692" s="28" t="s">
        <v>322</v>
      </c>
    </row>
    <row r="693" spans="12:15" x14ac:dyDescent="0.2">
      <c r="L693" s="28" t="s">
        <v>138</v>
      </c>
      <c r="M693" s="28" t="s">
        <v>357</v>
      </c>
      <c r="N693" s="28" t="str">
        <f>L693&amp;M693</f>
        <v>UniversalOneモバイル ECO 7GBMP02LN(nano) キッティング付</v>
      </c>
      <c r="O693" s="28" t="s">
        <v>322</v>
      </c>
    </row>
    <row r="694" spans="12:15" x14ac:dyDescent="0.2">
      <c r="L694" s="28" t="s">
        <v>139</v>
      </c>
      <c r="M694" s="28" t="s">
        <v>357</v>
      </c>
      <c r="N694" s="28" t="str">
        <f>L694&amp;M694</f>
        <v>UniversalOneモバイル ECO 15GBMP02LN(nano) キッティング付</v>
      </c>
      <c r="O694" s="28" t="s">
        <v>322</v>
      </c>
    </row>
    <row r="695" spans="12:15" x14ac:dyDescent="0.2">
      <c r="L695" s="28" t="s">
        <v>140</v>
      </c>
      <c r="M695" s="28" t="s">
        <v>357</v>
      </c>
      <c r="N695" s="28" t="str">
        <f>L695&amp;M695</f>
        <v>UniversalOneモバイル ECO 30GBMP02LN(nano) キッティング付</v>
      </c>
      <c r="O695" s="28" t="s">
        <v>322</v>
      </c>
    </row>
    <row r="696" spans="12:15" x14ac:dyDescent="0.2">
      <c r="L696" s="28" t="s">
        <v>141</v>
      </c>
      <c r="M696" s="28" t="s">
        <v>357</v>
      </c>
      <c r="N696" s="28" t="str">
        <f>L696&amp;M696</f>
        <v>UniversalOneモバイル ECO 50GBMP02LN(nano) キッティング付</v>
      </c>
      <c r="O696" s="28" t="s">
        <v>322</v>
      </c>
    </row>
    <row r="697" spans="12:15" x14ac:dyDescent="0.2">
      <c r="L697" s="28" t="s">
        <v>142</v>
      </c>
      <c r="M697" s="28" t="s">
        <v>357</v>
      </c>
      <c r="N697" s="28" t="str">
        <f>L697&amp;M697</f>
        <v>UniversalOneモバイル ECO 10MBプラスMP02LN(nano) キッティング付</v>
      </c>
      <c r="O697" s="28" t="s">
        <v>322</v>
      </c>
    </row>
    <row r="698" spans="12:15" x14ac:dyDescent="0.2">
      <c r="L698" s="28" t="s">
        <v>309</v>
      </c>
      <c r="M698" s="28" t="s">
        <v>357</v>
      </c>
      <c r="N698" s="28" t="str">
        <f>L698&amp;M698</f>
        <v>UniversalOneモバイル ECO 30MBプラスMP02LN(nano) キッティング付</v>
      </c>
      <c r="O698" s="28" t="s">
        <v>322</v>
      </c>
    </row>
    <row r="699" spans="12:15" x14ac:dyDescent="0.2">
      <c r="L699" s="28" t="s">
        <v>310</v>
      </c>
      <c r="M699" s="28" t="s">
        <v>357</v>
      </c>
      <c r="N699" s="28" t="str">
        <f>L699&amp;M699</f>
        <v>UniversalOneモバイル Night 1GBMP02LN(nano) キッティング付</v>
      </c>
      <c r="O699" s="28" t="s">
        <v>322</v>
      </c>
    </row>
    <row r="700" spans="12:15" x14ac:dyDescent="0.2">
      <c r="L700" s="28" t="s">
        <v>311</v>
      </c>
      <c r="M700" s="28" t="s">
        <v>357</v>
      </c>
      <c r="N700" s="28" t="str">
        <f>L700&amp;M700</f>
        <v>UniversalOneモバイル Night 3GBMP02LN(nano) キッティング付</v>
      </c>
      <c r="O700" s="28" t="s">
        <v>322</v>
      </c>
    </row>
    <row r="701" spans="12:15" x14ac:dyDescent="0.2">
      <c r="L701" s="28" t="s">
        <v>312</v>
      </c>
      <c r="M701" s="28" t="s">
        <v>357</v>
      </c>
      <c r="N701" s="28" t="str">
        <f>L701&amp;M701</f>
        <v>UniversalOneモバイル Night 7GBMP02LN(nano) キッティング付</v>
      </c>
      <c r="O701" s="28" t="s">
        <v>322</v>
      </c>
    </row>
    <row r="702" spans="12:15" x14ac:dyDescent="0.2">
      <c r="L702" s="28" t="s">
        <v>313</v>
      </c>
      <c r="M702" s="28" t="s">
        <v>357</v>
      </c>
      <c r="N702" s="28" t="str">
        <f>L702&amp;M702</f>
        <v>UniversalOneモバイル Night 15GBMP02LN(nano) キッティング付</v>
      </c>
      <c r="O702" s="28" t="s">
        <v>322</v>
      </c>
    </row>
    <row r="703" spans="12:15" x14ac:dyDescent="0.2">
      <c r="L703" s="28" t="s">
        <v>314</v>
      </c>
      <c r="M703" s="28" t="s">
        <v>357</v>
      </c>
      <c r="N703" s="28" t="str">
        <f>L703&amp;M703</f>
        <v>UniversalOneモバイル Night 30GBMP02LN(nano) キッティング付</v>
      </c>
      <c r="O703" s="28" t="s">
        <v>322</v>
      </c>
    </row>
    <row r="704" spans="12:15" x14ac:dyDescent="0.2">
      <c r="L704" s="28" t="s">
        <v>315</v>
      </c>
      <c r="M704" s="28" t="s">
        <v>357</v>
      </c>
      <c r="N704" s="28" t="str">
        <f>L704&amp;M704</f>
        <v>UniversalOneモバイル Night 50GBMP02LN(nano) キッティング付</v>
      </c>
      <c r="O704" s="28" t="s">
        <v>322</v>
      </c>
    </row>
    <row r="705" spans="12:15" x14ac:dyDescent="0.2">
      <c r="L705" s="28" t="s">
        <v>316</v>
      </c>
      <c r="M705" s="28" t="s">
        <v>357</v>
      </c>
      <c r="N705" s="28" t="str">
        <f>L705&amp;M705</f>
        <v>UniversalOneモバイル Night 100GBMP02LN(nano) キッティング付</v>
      </c>
      <c r="O705" s="28" t="s">
        <v>322</v>
      </c>
    </row>
    <row r="706" spans="12:15" x14ac:dyDescent="0.2">
      <c r="L706" s="28" t="s">
        <v>317</v>
      </c>
      <c r="M706" s="28" t="s">
        <v>357</v>
      </c>
      <c r="N706" s="28" t="str">
        <f>L706&amp;M706</f>
        <v>UniversalOneモバイル Night 300GBMP02LN(nano) キッティング付</v>
      </c>
      <c r="O706" s="28" t="s">
        <v>322</v>
      </c>
    </row>
    <row r="707" spans="12:15" x14ac:dyDescent="0.2">
      <c r="L707" s="28" t="s">
        <v>318</v>
      </c>
      <c r="M707" s="28" t="s">
        <v>357</v>
      </c>
      <c r="N707" s="28" t="str">
        <f>L707&amp;M707</f>
        <v>UniversalOneモバイル Night 500GBMP02LN(nano) キッティング付</v>
      </c>
      <c r="O707" s="28" t="s">
        <v>322</v>
      </c>
    </row>
    <row r="708" spans="12:15" x14ac:dyDescent="0.2">
      <c r="L708" s="28" t="s">
        <v>136</v>
      </c>
      <c r="M708" s="28" t="s">
        <v>358</v>
      </c>
      <c r="N708" s="28" t="str">
        <f>L708&amp;M708</f>
        <v>UniversalOneモバイル ゼロMP02LN(nano) あんしん/キッティング付</v>
      </c>
      <c r="O708" s="28" t="s">
        <v>322</v>
      </c>
    </row>
    <row r="709" spans="12:15" x14ac:dyDescent="0.2">
      <c r="L709" s="28" t="s">
        <v>137</v>
      </c>
      <c r="M709" s="28" t="s">
        <v>358</v>
      </c>
      <c r="N709" s="28" t="str">
        <f>L709&amp;M709</f>
        <v>UniversalOneモバイル ECO 500MBMP02LN(nano) あんしん/キッティング付</v>
      </c>
      <c r="O709" s="28" t="s">
        <v>322</v>
      </c>
    </row>
    <row r="710" spans="12:15" x14ac:dyDescent="0.2">
      <c r="L710" s="28" t="s">
        <v>307</v>
      </c>
      <c r="M710" s="28" t="s">
        <v>358</v>
      </c>
      <c r="N710" s="28" t="str">
        <f>L710&amp;M710</f>
        <v>UniversalOneモバイル ECO 1GBMP02LN(nano) あんしん/キッティング付</v>
      </c>
      <c r="O710" s="28" t="s">
        <v>322</v>
      </c>
    </row>
    <row r="711" spans="12:15" x14ac:dyDescent="0.2">
      <c r="L711" s="28" t="s">
        <v>308</v>
      </c>
      <c r="M711" s="28" t="s">
        <v>358</v>
      </c>
      <c r="N711" s="28" t="str">
        <f>L711&amp;M711</f>
        <v>UniversalOneモバイル ECO 3GBMP02LN(nano) あんしん/キッティング付</v>
      </c>
      <c r="O711" s="28" t="s">
        <v>322</v>
      </c>
    </row>
    <row r="712" spans="12:15" x14ac:dyDescent="0.2">
      <c r="L712" s="28" t="s">
        <v>138</v>
      </c>
      <c r="M712" s="28" t="s">
        <v>358</v>
      </c>
      <c r="N712" s="28" t="str">
        <f>L712&amp;M712</f>
        <v>UniversalOneモバイル ECO 7GBMP02LN(nano) あんしん/キッティング付</v>
      </c>
      <c r="O712" s="28" t="s">
        <v>322</v>
      </c>
    </row>
    <row r="713" spans="12:15" x14ac:dyDescent="0.2">
      <c r="L713" s="28" t="s">
        <v>139</v>
      </c>
      <c r="M713" s="28" t="s">
        <v>358</v>
      </c>
      <c r="N713" s="28" t="str">
        <f>L713&amp;M713</f>
        <v>UniversalOneモバイル ECO 15GBMP02LN(nano) あんしん/キッティング付</v>
      </c>
      <c r="O713" s="28" t="s">
        <v>322</v>
      </c>
    </row>
    <row r="714" spans="12:15" x14ac:dyDescent="0.2">
      <c r="L714" s="28" t="s">
        <v>140</v>
      </c>
      <c r="M714" s="28" t="s">
        <v>358</v>
      </c>
      <c r="N714" s="28" t="str">
        <f>L714&amp;M714</f>
        <v>UniversalOneモバイル ECO 30GBMP02LN(nano) あんしん/キッティング付</v>
      </c>
      <c r="O714" s="28" t="s">
        <v>322</v>
      </c>
    </row>
    <row r="715" spans="12:15" x14ac:dyDescent="0.2">
      <c r="L715" s="28" t="s">
        <v>141</v>
      </c>
      <c r="M715" s="28" t="s">
        <v>358</v>
      </c>
      <c r="N715" s="28" t="str">
        <f>L715&amp;M715</f>
        <v>UniversalOneモバイル ECO 50GBMP02LN(nano) あんしん/キッティング付</v>
      </c>
      <c r="O715" s="28" t="s">
        <v>322</v>
      </c>
    </row>
    <row r="716" spans="12:15" x14ac:dyDescent="0.2">
      <c r="L716" s="28" t="s">
        <v>142</v>
      </c>
      <c r="M716" s="28" t="s">
        <v>358</v>
      </c>
      <c r="N716" s="28" t="str">
        <f>L716&amp;M716</f>
        <v>UniversalOneモバイル ECO 10MBプラスMP02LN(nano) あんしん/キッティング付</v>
      </c>
      <c r="O716" s="28" t="s">
        <v>322</v>
      </c>
    </row>
    <row r="717" spans="12:15" x14ac:dyDescent="0.2">
      <c r="L717" s="28" t="s">
        <v>309</v>
      </c>
      <c r="M717" s="28" t="s">
        <v>358</v>
      </c>
      <c r="N717" s="28" t="str">
        <f>L717&amp;M717</f>
        <v>UniversalOneモバイル ECO 30MBプラスMP02LN(nano) あんしん/キッティング付</v>
      </c>
      <c r="O717" s="28" t="s">
        <v>322</v>
      </c>
    </row>
    <row r="718" spans="12:15" x14ac:dyDescent="0.2">
      <c r="L718" s="28" t="s">
        <v>310</v>
      </c>
      <c r="M718" s="28" t="s">
        <v>358</v>
      </c>
      <c r="N718" s="28" t="str">
        <f>L718&amp;M718</f>
        <v>UniversalOneモバイル Night 1GBMP02LN(nano) あんしん/キッティング付</v>
      </c>
      <c r="O718" s="28" t="s">
        <v>322</v>
      </c>
    </row>
    <row r="719" spans="12:15" x14ac:dyDescent="0.2">
      <c r="L719" s="28" t="s">
        <v>311</v>
      </c>
      <c r="M719" s="28" t="s">
        <v>358</v>
      </c>
      <c r="N719" s="28" t="str">
        <f>L719&amp;M719</f>
        <v>UniversalOneモバイル Night 3GBMP02LN(nano) あんしん/キッティング付</v>
      </c>
      <c r="O719" s="28" t="s">
        <v>322</v>
      </c>
    </row>
    <row r="720" spans="12:15" x14ac:dyDescent="0.2">
      <c r="L720" s="28" t="s">
        <v>312</v>
      </c>
      <c r="M720" s="28" t="s">
        <v>358</v>
      </c>
      <c r="N720" s="28" t="str">
        <f>L720&amp;M720</f>
        <v>UniversalOneモバイル Night 7GBMP02LN(nano) あんしん/キッティング付</v>
      </c>
      <c r="O720" s="28" t="s">
        <v>322</v>
      </c>
    </row>
    <row r="721" spans="12:15" x14ac:dyDescent="0.2">
      <c r="L721" s="28" t="s">
        <v>313</v>
      </c>
      <c r="M721" s="28" t="s">
        <v>358</v>
      </c>
      <c r="N721" s="28" t="str">
        <f>L721&amp;M721</f>
        <v>UniversalOneモバイル Night 15GBMP02LN(nano) あんしん/キッティング付</v>
      </c>
      <c r="O721" s="28" t="s">
        <v>322</v>
      </c>
    </row>
    <row r="722" spans="12:15" x14ac:dyDescent="0.2">
      <c r="L722" s="28" t="s">
        <v>314</v>
      </c>
      <c r="M722" s="28" t="s">
        <v>358</v>
      </c>
      <c r="N722" s="28" t="str">
        <f>L722&amp;M722</f>
        <v>UniversalOneモバイル Night 30GBMP02LN(nano) あんしん/キッティング付</v>
      </c>
      <c r="O722" s="28" t="s">
        <v>322</v>
      </c>
    </row>
    <row r="723" spans="12:15" x14ac:dyDescent="0.2">
      <c r="L723" s="28" t="s">
        <v>315</v>
      </c>
      <c r="M723" s="28" t="s">
        <v>358</v>
      </c>
      <c r="N723" s="28" t="str">
        <f>L723&amp;M723</f>
        <v>UniversalOneモバイル Night 50GBMP02LN(nano) あんしん/キッティング付</v>
      </c>
      <c r="O723" s="28" t="s">
        <v>322</v>
      </c>
    </row>
    <row r="724" spans="12:15" x14ac:dyDescent="0.2">
      <c r="L724" s="28" t="s">
        <v>316</v>
      </c>
      <c r="M724" s="28" t="s">
        <v>358</v>
      </c>
      <c r="N724" s="28" t="str">
        <f>L724&amp;M724</f>
        <v>UniversalOneモバイル Night 100GBMP02LN(nano) あんしん/キッティング付</v>
      </c>
      <c r="O724" s="28" t="s">
        <v>322</v>
      </c>
    </row>
    <row r="725" spans="12:15" x14ac:dyDescent="0.2">
      <c r="L725" s="28" t="s">
        <v>317</v>
      </c>
      <c r="M725" s="28" t="s">
        <v>358</v>
      </c>
      <c r="N725" s="28" t="str">
        <f>L725&amp;M725</f>
        <v>UniversalOneモバイル Night 300GBMP02LN(nano) あんしん/キッティング付</v>
      </c>
      <c r="O725" s="28" t="s">
        <v>322</v>
      </c>
    </row>
    <row r="726" spans="12:15" x14ac:dyDescent="0.2">
      <c r="L726" s="28" t="s">
        <v>318</v>
      </c>
      <c r="M726" s="28" t="s">
        <v>358</v>
      </c>
      <c r="N726" s="28" t="str">
        <f>L726&amp;M726</f>
        <v>UniversalOneモバイル Night 500GBMP02LN(nano) あんしん/キッティング付</v>
      </c>
      <c r="O726" s="28" t="s">
        <v>322</v>
      </c>
    </row>
    <row r="727" spans="12:15" x14ac:dyDescent="0.2">
      <c r="L727" s="49" t="s">
        <v>136</v>
      </c>
      <c r="M727" s="49" t="s">
        <v>326</v>
      </c>
      <c r="N727" s="53" t="str">
        <f>L727&amp;M727</f>
        <v>UniversalOneモバイル ゼロテレワーク用PC_VAIO キッティング付き</v>
      </c>
      <c r="O727" s="53" t="s">
        <v>323</v>
      </c>
    </row>
    <row r="728" spans="12:15" x14ac:dyDescent="0.2">
      <c r="L728" s="49" t="s">
        <v>137</v>
      </c>
      <c r="M728" s="49" t="s">
        <v>326</v>
      </c>
      <c r="N728" s="53" t="str">
        <f>L728&amp;M728</f>
        <v>UniversalOneモバイル ECO 500MBテレワーク用PC_VAIO キッティング付き</v>
      </c>
      <c r="O728" s="53" t="s">
        <v>323</v>
      </c>
    </row>
    <row r="729" spans="12:15" x14ac:dyDescent="0.2">
      <c r="L729" s="49" t="s">
        <v>307</v>
      </c>
      <c r="M729" s="49" t="s">
        <v>326</v>
      </c>
      <c r="N729" s="53" t="str">
        <f>L729&amp;M729</f>
        <v>UniversalOneモバイル ECO 1GBテレワーク用PC_VAIO キッティング付き</v>
      </c>
      <c r="O729" s="53" t="s">
        <v>323</v>
      </c>
    </row>
    <row r="730" spans="12:15" x14ac:dyDescent="0.2">
      <c r="L730" s="49" t="s">
        <v>308</v>
      </c>
      <c r="M730" s="49" t="s">
        <v>326</v>
      </c>
      <c r="N730" s="53" t="str">
        <f>L730&amp;M730</f>
        <v>UniversalOneモバイル ECO 3GBテレワーク用PC_VAIO キッティング付き</v>
      </c>
      <c r="O730" s="53" t="s">
        <v>323</v>
      </c>
    </row>
    <row r="731" spans="12:15" x14ac:dyDescent="0.2">
      <c r="L731" s="49" t="s">
        <v>138</v>
      </c>
      <c r="M731" s="49" t="s">
        <v>326</v>
      </c>
      <c r="N731" s="53" t="str">
        <f>L731&amp;M731</f>
        <v>UniversalOneモバイル ECO 7GBテレワーク用PC_VAIO キッティング付き</v>
      </c>
      <c r="O731" s="53" t="s">
        <v>323</v>
      </c>
    </row>
    <row r="732" spans="12:15" x14ac:dyDescent="0.2">
      <c r="L732" s="49" t="s">
        <v>139</v>
      </c>
      <c r="M732" s="49" t="s">
        <v>326</v>
      </c>
      <c r="N732" s="53" t="str">
        <f>L732&amp;M732</f>
        <v>UniversalOneモバイル ECO 15GBテレワーク用PC_VAIO キッティング付き</v>
      </c>
      <c r="O732" s="53" t="s">
        <v>323</v>
      </c>
    </row>
    <row r="733" spans="12:15" x14ac:dyDescent="0.2">
      <c r="L733" s="49" t="s">
        <v>140</v>
      </c>
      <c r="M733" s="49" t="s">
        <v>326</v>
      </c>
      <c r="N733" s="53" t="str">
        <f>L733&amp;M733</f>
        <v>UniversalOneモバイル ECO 30GBテレワーク用PC_VAIO キッティング付き</v>
      </c>
      <c r="O733" s="53" t="s">
        <v>323</v>
      </c>
    </row>
    <row r="734" spans="12:15" x14ac:dyDescent="0.2">
      <c r="L734" s="49" t="s">
        <v>141</v>
      </c>
      <c r="M734" s="49" t="s">
        <v>326</v>
      </c>
      <c r="N734" s="53" t="str">
        <f>L734&amp;M734</f>
        <v>UniversalOneモバイル ECO 50GBテレワーク用PC_VAIO キッティング付き</v>
      </c>
      <c r="O734" s="53" t="s">
        <v>323</v>
      </c>
    </row>
    <row r="735" spans="12:15" x14ac:dyDescent="0.2">
      <c r="L735" s="49" t="s">
        <v>142</v>
      </c>
      <c r="M735" s="49" t="s">
        <v>326</v>
      </c>
      <c r="N735" s="53" t="str">
        <f>L735&amp;M735</f>
        <v>UniversalOneモバイル ECO 10MBプラステレワーク用PC_VAIO キッティング付き</v>
      </c>
      <c r="O735" s="53" t="s">
        <v>323</v>
      </c>
    </row>
    <row r="736" spans="12:15" x14ac:dyDescent="0.2">
      <c r="L736" s="49" t="s">
        <v>309</v>
      </c>
      <c r="M736" s="49" t="s">
        <v>326</v>
      </c>
      <c r="N736" s="53" t="str">
        <f>L736&amp;M736</f>
        <v>UniversalOneモバイル ECO 30MBプラステレワーク用PC_VAIO キッティング付き</v>
      </c>
      <c r="O736" s="53" t="s">
        <v>323</v>
      </c>
    </row>
    <row r="737" spans="12:15" x14ac:dyDescent="0.2">
      <c r="L737" s="49" t="s">
        <v>310</v>
      </c>
      <c r="M737" s="49" t="s">
        <v>326</v>
      </c>
      <c r="N737" s="53" t="str">
        <f>L737&amp;M737</f>
        <v>UniversalOneモバイル Night 1GBテレワーク用PC_VAIO キッティング付き</v>
      </c>
      <c r="O737" s="53" t="s">
        <v>323</v>
      </c>
    </row>
    <row r="738" spans="12:15" x14ac:dyDescent="0.2">
      <c r="L738" s="49" t="s">
        <v>311</v>
      </c>
      <c r="M738" s="49" t="s">
        <v>326</v>
      </c>
      <c r="N738" s="53" t="str">
        <f>L738&amp;M738</f>
        <v>UniversalOneモバイル Night 3GBテレワーク用PC_VAIO キッティング付き</v>
      </c>
      <c r="O738" s="53" t="s">
        <v>323</v>
      </c>
    </row>
    <row r="739" spans="12:15" x14ac:dyDescent="0.2">
      <c r="L739" s="49" t="s">
        <v>312</v>
      </c>
      <c r="M739" s="49" t="s">
        <v>326</v>
      </c>
      <c r="N739" s="53" t="str">
        <f>L739&amp;M739</f>
        <v>UniversalOneモバイル Night 7GBテレワーク用PC_VAIO キッティング付き</v>
      </c>
      <c r="O739" s="53" t="s">
        <v>323</v>
      </c>
    </row>
    <row r="740" spans="12:15" x14ac:dyDescent="0.2">
      <c r="L740" s="49" t="s">
        <v>313</v>
      </c>
      <c r="M740" s="49" t="s">
        <v>326</v>
      </c>
      <c r="N740" s="53" t="str">
        <f>L740&amp;M740</f>
        <v>UniversalOneモバイル Night 15GBテレワーク用PC_VAIO キッティング付き</v>
      </c>
      <c r="O740" s="53" t="s">
        <v>323</v>
      </c>
    </row>
    <row r="741" spans="12:15" x14ac:dyDescent="0.2">
      <c r="L741" s="49" t="s">
        <v>314</v>
      </c>
      <c r="M741" s="49" t="s">
        <v>326</v>
      </c>
      <c r="N741" s="53" t="str">
        <f>L741&amp;M741</f>
        <v>UniversalOneモバイル Night 30GBテレワーク用PC_VAIO キッティング付き</v>
      </c>
      <c r="O741" s="53" t="s">
        <v>323</v>
      </c>
    </row>
    <row r="742" spans="12:15" x14ac:dyDescent="0.2">
      <c r="L742" s="49" t="s">
        <v>315</v>
      </c>
      <c r="M742" s="49" t="s">
        <v>326</v>
      </c>
      <c r="N742" s="53" t="str">
        <f>L742&amp;M742</f>
        <v>UniversalOneモバイル Night 50GBテレワーク用PC_VAIO キッティング付き</v>
      </c>
      <c r="O742" s="53" t="s">
        <v>323</v>
      </c>
    </row>
    <row r="743" spans="12:15" x14ac:dyDescent="0.2">
      <c r="L743" s="49" t="s">
        <v>316</v>
      </c>
      <c r="M743" s="49" t="s">
        <v>326</v>
      </c>
      <c r="N743" s="53" t="str">
        <f>L743&amp;M743</f>
        <v>UniversalOneモバイル Night 100GBテレワーク用PC_VAIO キッティング付き</v>
      </c>
      <c r="O743" s="53" t="s">
        <v>323</v>
      </c>
    </row>
    <row r="744" spans="12:15" x14ac:dyDescent="0.2">
      <c r="L744" s="49" t="s">
        <v>317</v>
      </c>
      <c r="M744" s="49" t="s">
        <v>326</v>
      </c>
      <c r="N744" s="53" t="str">
        <f>L744&amp;M744</f>
        <v>UniversalOneモバイル Night 300GBテレワーク用PC_VAIO キッティング付き</v>
      </c>
      <c r="O744" s="53" t="s">
        <v>323</v>
      </c>
    </row>
    <row r="745" spans="12:15" x14ac:dyDescent="0.2">
      <c r="L745" s="49" t="s">
        <v>318</v>
      </c>
      <c r="M745" s="53" t="s">
        <v>326</v>
      </c>
      <c r="N745" s="53" t="str">
        <f>L745&amp;M745</f>
        <v>UniversalOneモバイル Night 500GBテレワーク用PC_VAIO キッティング付き</v>
      </c>
      <c r="O745" s="53" t="s">
        <v>323</v>
      </c>
    </row>
    <row r="746" spans="12:15" x14ac:dyDescent="0.2">
      <c r="L746" s="49" t="s">
        <v>143</v>
      </c>
      <c r="M746" s="49" t="s">
        <v>337</v>
      </c>
      <c r="N746" s="53" t="str">
        <f>L746&amp;M746</f>
        <v>UniversalOneモバイル ゼロ SMSMR05LN(nano) クレードル有</v>
      </c>
      <c r="O746" s="53" t="s">
        <v>323</v>
      </c>
    </row>
    <row r="747" spans="12:15" x14ac:dyDescent="0.2">
      <c r="L747" s="49" t="s">
        <v>144</v>
      </c>
      <c r="M747" s="49" t="s">
        <v>337</v>
      </c>
      <c r="N747" s="53" t="str">
        <f>L747&amp;M747</f>
        <v>UniversalOneモバイル ECO 500MB SMSMR05LN(nano) クレードル有</v>
      </c>
      <c r="O747" s="53" t="s">
        <v>323</v>
      </c>
    </row>
    <row r="748" spans="12:15" x14ac:dyDescent="0.2">
      <c r="L748" s="49" t="s">
        <v>319</v>
      </c>
      <c r="M748" s="49" t="s">
        <v>337</v>
      </c>
      <c r="N748" s="53" t="str">
        <f>L748&amp;M748</f>
        <v>UniversalOneモバイル ECO 1GB SMSMR05LN(nano) クレードル有</v>
      </c>
      <c r="O748" s="53" t="s">
        <v>323</v>
      </c>
    </row>
    <row r="749" spans="12:15" x14ac:dyDescent="0.2">
      <c r="L749" s="49" t="s">
        <v>145</v>
      </c>
      <c r="M749" s="49" t="s">
        <v>337</v>
      </c>
      <c r="N749" s="53" t="str">
        <f>L749&amp;M749</f>
        <v>UniversalOneモバイル ECO 3GB SMSMR05LN(nano) クレードル有</v>
      </c>
      <c r="O749" s="53" t="s">
        <v>323</v>
      </c>
    </row>
    <row r="750" spans="12:15" x14ac:dyDescent="0.2">
      <c r="L750" s="49" t="s">
        <v>146</v>
      </c>
      <c r="M750" s="49" t="s">
        <v>337</v>
      </c>
      <c r="N750" s="53" t="str">
        <f>L750&amp;M750</f>
        <v>UniversalOneモバイル ECO 7GB SMSMR05LN(nano) クレードル有</v>
      </c>
      <c r="O750" s="53" t="s">
        <v>323</v>
      </c>
    </row>
    <row r="751" spans="12:15" x14ac:dyDescent="0.2">
      <c r="L751" s="49" t="s">
        <v>147</v>
      </c>
      <c r="M751" s="49" t="s">
        <v>337</v>
      </c>
      <c r="N751" s="53" t="str">
        <f>L751&amp;M751</f>
        <v>UniversalOneモバイル ECO 15GB SMSMR05LN(nano) クレードル有</v>
      </c>
      <c r="O751" s="53" t="s">
        <v>323</v>
      </c>
    </row>
    <row r="752" spans="12:15" x14ac:dyDescent="0.2">
      <c r="L752" s="49" t="s">
        <v>148</v>
      </c>
      <c r="M752" s="49" t="s">
        <v>337</v>
      </c>
      <c r="N752" s="53" t="str">
        <f>L752&amp;M752</f>
        <v>UniversalOneモバイル ECO 30GB SMSMR05LN(nano) クレードル有</v>
      </c>
      <c r="O752" s="53" t="s">
        <v>323</v>
      </c>
    </row>
    <row r="753" spans="12:15" x14ac:dyDescent="0.2">
      <c r="L753" s="49" t="s">
        <v>149</v>
      </c>
      <c r="M753" s="49" t="s">
        <v>337</v>
      </c>
      <c r="N753" s="53" t="str">
        <f>L753&amp;M753</f>
        <v>UniversalOneモバイル ECO 50GB SMSMR05LN(nano) クレードル有</v>
      </c>
      <c r="O753" s="53" t="s">
        <v>323</v>
      </c>
    </row>
    <row r="754" spans="12:15" x14ac:dyDescent="0.2">
      <c r="L754" s="49" t="s">
        <v>150</v>
      </c>
      <c r="M754" s="49" t="s">
        <v>337</v>
      </c>
      <c r="N754" s="53" t="str">
        <f>L754&amp;M754</f>
        <v>UniversalOneモバイル ECO 10MBプラス SMSMR05LN(nano) クレードル有</v>
      </c>
      <c r="O754" s="53" t="s">
        <v>323</v>
      </c>
    </row>
    <row r="755" spans="12:15" x14ac:dyDescent="0.2">
      <c r="L755" s="49" t="s">
        <v>320</v>
      </c>
      <c r="M755" s="49" t="s">
        <v>337</v>
      </c>
      <c r="N755" s="53" t="str">
        <f>L755&amp;M755</f>
        <v>UniversalOneモバイル ECO 30MBプラス SMSMR05LN(nano) クレードル有</v>
      </c>
      <c r="O755" s="53" t="s">
        <v>323</v>
      </c>
    </row>
    <row r="756" spans="12:15" x14ac:dyDescent="0.2">
      <c r="L756" s="49" t="s">
        <v>143</v>
      </c>
      <c r="M756" s="49" t="s">
        <v>338</v>
      </c>
      <c r="N756" s="53" t="str">
        <f>L756&amp;M756</f>
        <v>UniversalOneモバイル ゼロ SMSMR05LN(nano) クレードル有 あんしん付</v>
      </c>
      <c r="O756" s="53" t="s">
        <v>323</v>
      </c>
    </row>
    <row r="757" spans="12:15" x14ac:dyDescent="0.2">
      <c r="L757" s="49" t="s">
        <v>144</v>
      </c>
      <c r="M757" s="49" t="s">
        <v>338</v>
      </c>
      <c r="N757" s="53" t="str">
        <f>L757&amp;M757</f>
        <v>UniversalOneモバイル ECO 500MB SMSMR05LN(nano) クレードル有 あんしん付</v>
      </c>
      <c r="O757" s="53" t="s">
        <v>323</v>
      </c>
    </row>
    <row r="758" spans="12:15" x14ac:dyDescent="0.2">
      <c r="L758" s="49" t="s">
        <v>319</v>
      </c>
      <c r="M758" s="49" t="s">
        <v>338</v>
      </c>
      <c r="N758" s="53" t="str">
        <f>L758&amp;M758</f>
        <v>UniversalOneモバイル ECO 1GB SMSMR05LN(nano) クレードル有 あんしん付</v>
      </c>
      <c r="O758" s="53" t="s">
        <v>323</v>
      </c>
    </row>
    <row r="759" spans="12:15" x14ac:dyDescent="0.2">
      <c r="L759" s="49" t="s">
        <v>145</v>
      </c>
      <c r="M759" s="49" t="s">
        <v>338</v>
      </c>
      <c r="N759" s="53" t="str">
        <f>L759&amp;M759</f>
        <v>UniversalOneモバイル ECO 3GB SMSMR05LN(nano) クレードル有 あんしん付</v>
      </c>
      <c r="O759" s="53" t="s">
        <v>323</v>
      </c>
    </row>
    <row r="760" spans="12:15" x14ac:dyDescent="0.2">
      <c r="L760" s="49" t="s">
        <v>146</v>
      </c>
      <c r="M760" s="49" t="s">
        <v>338</v>
      </c>
      <c r="N760" s="53" t="str">
        <f>L760&amp;M760</f>
        <v>UniversalOneモバイル ECO 7GB SMSMR05LN(nano) クレードル有 あんしん付</v>
      </c>
      <c r="O760" s="53" t="s">
        <v>323</v>
      </c>
    </row>
    <row r="761" spans="12:15" x14ac:dyDescent="0.2">
      <c r="L761" s="49" t="s">
        <v>147</v>
      </c>
      <c r="M761" s="49" t="s">
        <v>338</v>
      </c>
      <c r="N761" s="53" t="str">
        <f t="shared" ref="N761:N785" si="32">L761&amp;M761</f>
        <v>UniversalOneモバイル ECO 15GB SMSMR05LN(nano) クレードル有 あんしん付</v>
      </c>
      <c r="O761" s="53" t="s">
        <v>323</v>
      </c>
    </row>
    <row r="762" spans="12:15" x14ac:dyDescent="0.2">
      <c r="L762" s="49" t="s">
        <v>148</v>
      </c>
      <c r="M762" s="49" t="s">
        <v>338</v>
      </c>
      <c r="N762" s="53" t="str">
        <f t="shared" si="32"/>
        <v>UniversalOneモバイル ECO 30GB SMSMR05LN(nano) クレードル有 あんしん付</v>
      </c>
      <c r="O762" s="53" t="s">
        <v>323</v>
      </c>
    </row>
    <row r="763" spans="12:15" x14ac:dyDescent="0.2">
      <c r="L763" s="49" t="s">
        <v>149</v>
      </c>
      <c r="M763" s="49" t="s">
        <v>338</v>
      </c>
      <c r="N763" s="53" t="str">
        <f t="shared" si="32"/>
        <v>UniversalOneモバイル ECO 50GB SMSMR05LN(nano) クレードル有 あんしん付</v>
      </c>
      <c r="O763" s="53" t="s">
        <v>323</v>
      </c>
    </row>
    <row r="764" spans="12:15" x14ac:dyDescent="0.2">
      <c r="L764" s="49" t="s">
        <v>150</v>
      </c>
      <c r="M764" s="49" t="s">
        <v>338</v>
      </c>
      <c r="N764" s="53" t="str">
        <f t="shared" si="32"/>
        <v>UniversalOneモバイル ECO 10MBプラス SMSMR05LN(nano) クレードル有 あんしん付</v>
      </c>
      <c r="O764" s="53" t="s">
        <v>323</v>
      </c>
    </row>
    <row r="765" spans="12:15" x14ac:dyDescent="0.2">
      <c r="L765" s="49" t="s">
        <v>320</v>
      </c>
      <c r="M765" s="49" t="s">
        <v>338</v>
      </c>
      <c r="N765" s="53" t="str">
        <f t="shared" si="32"/>
        <v>UniversalOneモバイル ECO 30MBプラス SMSMR05LN(nano) クレードル有 あんしん付</v>
      </c>
      <c r="O765" s="53" t="s">
        <v>323</v>
      </c>
    </row>
    <row r="766" spans="12:15" x14ac:dyDescent="0.2">
      <c r="L766" s="49" t="s">
        <v>143</v>
      </c>
      <c r="M766" s="49" t="s">
        <v>339</v>
      </c>
      <c r="N766" s="53" t="str">
        <f t="shared" si="32"/>
        <v>UniversalOneモバイル ゼロ SMSMR05LN(nano) クレードル有 キッティング付</v>
      </c>
      <c r="O766" s="53" t="s">
        <v>323</v>
      </c>
    </row>
    <row r="767" spans="12:15" x14ac:dyDescent="0.2">
      <c r="L767" s="49" t="s">
        <v>144</v>
      </c>
      <c r="M767" s="49" t="s">
        <v>339</v>
      </c>
      <c r="N767" s="53" t="str">
        <f t="shared" si="32"/>
        <v>UniversalOneモバイル ECO 500MB SMSMR05LN(nano) クレードル有 キッティング付</v>
      </c>
      <c r="O767" s="53" t="s">
        <v>323</v>
      </c>
    </row>
    <row r="768" spans="12:15" x14ac:dyDescent="0.2">
      <c r="L768" s="49" t="s">
        <v>319</v>
      </c>
      <c r="M768" s="49" t="s">
        <v>339</v>
      </c>
      <c r="N768" s="53" t="str">
        <f t="shared" si="32"/>
        <v>UniversalOneモバイル ECO 1GB SMSMR05LN(nano) クレードル有 キッティング付</v>
      </c>
      <c r="O768" s="53" t="s">
        <v>323</v>
      </c>
    </row>
    <row r="769" spans="12:15" x14ac:dyDescent="0.2">
      <c r="L769" s="49" t="s">
        <v>145</v>
      </c>
      <c r="M769" s="49" t="s">
        <v>339</v>
      </c>
      <c r="N769" s="53" t="str">
        <f t="shared" si="32"/>
        <v>UniversalOneモバイル ECO 3GB SMSMR05LN(nano) クレードル有 キッティング付</v>
      </c>
      <c r="O769" s="53" t="s">
        <v>323</v>
      </c>
    </row>
    <row r="770" spans="12:15" x14ac:dyDescent="0.2">
      <c r="L770" s="49" t="s">
        <v>146</v>
      </c>
      <c r="M770" s="49" t="s">
        <v>339</v>
      </c>
      <c r="N770" s="53" t="str">
        <f t="shared" si="32"/>
        <v>UniversalOneモバイル ECO 7GB SMSMR05LN(nano) クレードル有 キッティング付</v>
      </c>
      <c r="O770" s="53" t="s">
        <v>323</v>
      </c>
    </row>
    <row r="771" spans="12:15" x14ac:dyDescent="0.2">
      <c r="L771" s="49" t="s">
        <v>147</v>
      </c>
      <c r="M771" s="49" t="s">
        <v>339</v>
      </c>
      <c r="N771" s="53" t="str">
        <f t="shared" si="32"/>
        <v>UniversalOneモバイル ECO 15GB SMSMR05LN(nano) クレードル有 キッティング付</v>
      </c>
      <c r="O771" s="53" t="s">
        <v>323</v>
      </c>
    </row>
    <row r="772" spans="12:15" x14ac:dyDescent="0.2">
      <c r="L772" s="49" t="s">
        <v>148</v>
      </c>
      <c r="M772" s="49" t="s">
        <v>339</v>
      </c>
      <c r="N772" s="53" t="str">
        <f t="shared" si="32"/>
        <v>UniversalOneモバイル ECO 30GB SMSMR05LN(nano) クレードル有 キッティング付</v>
      </c>
      <c r="O772" s="53" t="s">
        <v>323</v>
      </c>
    </row>
    <row r="773" spans="12:15" x14ac:dyDescent="0.2">
      <c r="L773" s="49" t="s">
        <v>149</v>
      </c>
      <c r="M773" s="49" t="s">
        <v>339</v>
      </c>
      <c r="N773" s="53" t="str">
        <f t="shared" si="32"/>
        <v>UniversalOneモバイル ECO 50GB SMSMR05LN(nano) クレードル有 キッティング付</v>
      </c>
      <c r="O773" s="53" t="s">
        <v>323</v>
      </c>
    </row>
    <row r="774" spans="12:15" x14ac:dyDescent="0.2">
      <c r="L774" s="49" t="s">
        <v>150</v>
      </c>
      <c r="M774" s="49" t="s">
        <v>339</v>
      </c>
      <c r="N774" s="53" t="str">
        <f t="shared" si="32"/>
        <v>UniversalOneモバイル ECO 10MBプラス SMSMR05LN(nano) クレードル有 キッティング付</v>
      </c>
      <c r="O774" s="53" t="s">
        <v>323</v>
      </c>
    </row>
    <row r="775" spans="12:15" x14ac:dyDescent="0.2">
      <c r="L775" s="49" t="s">
        <v>320</v>
      </c>
      <c r="M775" s="49" t="s">
        <v>339</v>
      </c>
      <c r="N775" s="53" t="str">
        <f t="shared" si="32"/>
        <v>UniversalOneモバイル ECO 30MBプラス SMSMR05LN(nano) クレードル有 キッティング付</v>
      </c>
      <c r="O775" s="53" t="s">
        <v>323</v>
      </c>
    </row>
    <row r="776" spans="12:15" x14ac:dyDescent="0.2">
      <c r="L776" s="49" t="s">
        <v>143</v>
      </c>
      <c r="M776" s="49" t="s">
        <v>340</v>
      </c>
      <c r="N776" s="53" t="str">
        <f t="shared" si="32"/>
        <v>UniversalOneモバイル ゼロ SMSMR05LN(nano) クレードル有 あんしん/キッティング付</v>
      </c>
      <c r="O776" s="53" t="s">
        <v>323</v>
      </c>
    </row>
    <row r="777" spans="12:15" x14ac:dyDescent="0.2">
      <c r="L777" s="49" t="s">
        <v>144</v>
      </c>
      <c r="M777" s="49" t="s">
        <v>340</v>
      </c>
      <c r="N777" s="53" t="str">
        <f t="shared" si="32"/>
        <v>UniversalOneモバイル ECO 500MB SMSMR05LN(nano) クレードル有 あんしん/キッティング付</v>
      </c>
      <c r="O777" s="53" t="s">
        <v>323</v>
      </c>
    </row>
    <row r="778" spans="12:15" x14ac:dyDescent="0.2">
      <c r="L778" s="49" t="s">
        <v>319</v>
      </c>
      <c r="M778" s="49" t="s">
        <v>340</v>
      </c>
      <c r="N778" s="53" t="str">
        <f t="shared" si="32"/>
        <v>UniversalOneモバイル ECO 1GB SMSMR05LN(nano) クレードル有 あんしん/キッティング付</v>
      </c>
      <c r="O778" s="53" t="s">
        <v>323</v>
      </c>
    </row>
    <row r="779" spans="12:15" x14ac:dyDescent="0.2">
      <c r="L779" s="49" t="s">
        <v>145</v>
      </c>
      <c r="M779" s="49" t="s">
        <v>340</v>
      </c>
      <c r="N779" s="53" t="str">
        <f t="shared" si="32"/>
        <v>UniversalOneモバイル ECO 3GB SMSMR05LN(nano) クレードル有 あんしん/キッティング付</v>
      </c>
      <c r="O779" s="53" t="s">
        <v>323</v>
      </c>
    </row>
    <row r="780" spans="12:15" x14ac:dyDescent="0.2">
      <c r="L780" s="49" t="s">
        <v>146</v>
      </c>
      <c r="M780" s="49" t="s">
        <v>340</v>
      </c>
      <c r="N780" s="53" t="str">
        <f t="shared" si="32"/>
        <v>UniversalOneモバイル ECO 7GB SMSMR05LN(nano) クレードル有 あんしん/キッティング付</v>
      </c>
      <c r="O780" s="53" t="s">
        <v>323</v>
      </c>
    </row>
    <row r="781" spans="12:15" x14ac:dyDescent="0.2">
      <c r="L781" s="49" t="s">
        <v>147</v>
      </c>
      <c r="M781" s="49" t="s">
        <v>340</v>
      </c>
      <c r="N781" s="53" t="str">
        <f t="shared" si="32"/>
        <v>UniversalOneモバイル ECO 15GB SMSMR05LN(nano) クレードル有 あんしん/キッティング付</v>
      </c>
      <c r="O781" s="53" t="s">
        <v>323</v>
      </c>
    </row>
    <row r="782" spans="12:15" x14ac:dyDescent="0.2">
      <c r="L782" s="49" t="s">
        <v>148</v>
      </c>
      <c r="M782" s="49" t="s">
        <v>340</v>
      </c>
      <c r="N782" s="53" t="str">
        <f t="shared" si="32"/>
        <v>UniversalOneモバイル ECO 30GB SMSMR05LN(nano) クレードル有 あんしん/キッティング付</v>
      </c>
      <c r="O782" s="53" t="s">
        <v>323</v>
      </c>
    </row>
    <row r="783" spans="12:15" x14ac:dyDescent="0.2">
      <c r="L783" s="49" t="s">
        <v>149</v>
      </c>
      <c r="M783" s="49" t="s">
        <v>340</v>
      </c>
      <c r="N783" s="53" t="str">
        <f t="shared" si="32"/>
        <v>UniversalOneモバイル ECO 50GB SMSMR05LN(nano) クレードル有 あんしん/キッティング付</v>
      </c>
      <c r="O783" s="53" t="s">
        <v>323</v>
      </c>
    </row>
    <row r="784" spans="12:15" x14ac:dyDescent="0.2">
      <c r="L784" s="49" t="s">
        <v>150</v>
      </c>
      <c r="M784" s="49" t="s">
        <v>340</v>
      </c>
      <c r="N784" s="53" t="str">
        <f t="shared" si="32"/>
        <v>UniversalOneモバイル ECO 10MBプラス SMSMR05LN(nano) クレードル有 あんしん/キッティング付</v>
      </c>
      <c r="O784" s="53" t="s">
        <v>323</v>
      </c>
    </row>
    <row r="785" spans="12:15" x14ac:dyDescent="0.2">
      <c r="L785" s="49" t="s">
        <v>320</v>
      </c>
      <c r="M785" s="49" t="s">
        <v>340</v>
      </c>
      <c r="N785" s="53" t="str">
        <f t="shared" si="32"/>
        <v>UniversalOneモバイル ECO 30MBプラス SMSMR05LN(nano) クレードル有 あんしん/キッティング付</v>
      </c>
      <c r="O785" s="53" t="s">
        <v>323</v>
      </c>
    </row>
    <row r="786" spans="12:15" x14ac:dyDescent="0.2">
      <c r="L786" s="49" t="s">
        <v>143</v>
      </c>
      <c r="M786" s="49" t="s">
        <v>355</v>
      </c>
      <c r="N786" s="53" t="str">
        <f>L786&amp;M786</f>
        <v xml:space="preserve">UniversalOneモバイル ゼロ SMSMP02LN(nano) </v>
      </c>
      <c r="O786" s="53" t="s">
        <v>323</v>
      </c>
    </row>
    <row r="787" spans="12:15" x14ac:dyDescent="0.2">
      <c r="L787" s="49" t="s">
        <v>144</v>
      </c>
      <c r="M787" s="49" t="s">
        <v>355</v>
      </c>
      <c r="N787" s="53" t="str">
        <f>L787&amp;M787</f>
        <v xml:space="preserve">UniversalOneモバイル ECO 500MB SMSMP02LN(nano) </v>
      </c>
      <c r="O787" s="53" t="s">
        <v>323</v>
      </c>
    </row>
    <row r="788" spans="12:15" x14ac:dyDescent="0.2">
      <c r="L788" s="49" t="s">
        <v>319</v>
      </c>
      <c r="M788" s="49" t="s">
        <v>355</v>
      </c>
      <c r="N788" s="53" t="str">
        <f>L788&amp;M788</f>
        <v xml:space="preserve">UniversalOneモバイル ECO 1GB SMSMP02LN(nano) </v>
      </c>
      <c r="O788" s="53" t="s">
        <v>323</v>
      </c>
    </row>
    <row r="789" spans="12:15" x14ac:dyDescent="0.2">
      <c r="L789" s="49" t="s">
        <v>145</v>
      </c>
      <c r="M789" s="49" t="s">
        <v>355</v>
      </c>
      <c r="N789" s="53" t="str">
        <f>L789&amp;M789</f>
        <v xml:space="preserve">UniversalOneモバイル ECO 3GB SMSMP02LN(nano) </v>
      </c>
      <c r="O789" s="53" t="s">
        <v>323</v>
      </c>
    </row>
    <row r="790" spans="12:15" x14ac:dyDescent="0.2">
      <c r="L790" s="49" t="s">
        <v>146</v>
      </c>
      <c r="M790" s="49" t="s">
        <v>355</v>
      </c>
      <c r="N790" s="53" t="str">
        <f>L790&amp;M790</f>
        <v xml:space="preserve">UniversalOneモバイル ECO 7GB SMSMP02LN(nano) </v>
      </c>
      <c r="O790" s="53" t="s">
        <v>323</v>
      </c>
    </row>
    <row r="791" spans="12:15" x14ac:dyDescent="0.2">
      <c r="L791" s="49" t="s">
        <v>147</v>
      </c>
      <c r="M791" s="49" t="s">
        <v>355</v>
      </c>
      <c r="N791" s="53" t="str">
        <f>L791&amp;M791</f>
        <v xml:space="preserve">UniversalOneモバイル ECO 15GB SMSMP02LN(nano) </v>
      </c>
      <c r="O791" s="53" t="s">
        <v>323</v>
      </c>
    </row>
    <row r="792" spans="12:15" x14ac:dyDescent="0.2">
      <c r="L792" s="49" t="s">
        <v>148</v>
      </c>
      <c r="M792" s="49" t="s">
        <v>355</v>
      </c>
      <c r="N792" s="53" t="str">
        <f>L792&amp;M792</f>
        <v xml:space="preserve">UniversalOneモバイル ECO 30GB SMSMP02LN(nano) </v>
      </c>
      <c r="O792" s="53" t="s">
        <v>323</v>
      </c>
    </row>
    <row r="793" spans="12:15" x14ac:dyDescent="0.2">
      <c r="L793" s="49" t="s">
        <v>149</v>
      </c>
      <c r="M793" s="49" t="s">
        <v>355</v>
      </c>
      <c r="N793" s="53" t="str">
        <f>L793&amp;M793</f>
        <v xml:space="preserve">UniversalOneモバイル ECO 50GB SMSMP02LN(nano) </v>
      </c>
      <c r="O793" s="53" t="s">
        <v>323</v>
      </c>
    </row>
    <row r="794" spans="12:15" x14ac:dyDescent="0.2">
      <c r="L794" s="49" t="s">
        <v>150</v>
      </c>
      <c r="M794" s="49" t="s">
        <v>355</v>
      </c>
      <c r="N794" s="53" t="str">
        <f>L794&amp;M794</f>
        <v xml:space="preserve">UniversalOneモバイル ECO 10MBプラス SMSMP02LN(nano) </v>
      </c>
      <c r="O794" s="53" t="s">
        <v>323</v>
      </c>
    </row>
    <row r="795" spans="12:15" x14ac:dyDescent="0.2">
      <c r="L795" s="49" t="s">
        <v>320</v>
      </c>
      <c r="M795" s="49" t="s">
        <v>355</v>
      </c>
      <c r="N795" s="53" t="str">
        <f>L795&amp;M795</f>
        <v xml:space="preserve">UniversalOneモバイル ECO 30MBプラス SMSMP02LN(nano) </v>
      </c>
      <c r="O795" s="53" t="s">
        <v>323</v>
      </c>
    </row>
    <row r="796" spans="12:15" x14ac:dyDescent="0.2">
      <c r="L796" s="49" t="s">
        <v>143</v>
      </c>
      <c r="M796" s="49" t="s">
        <v>356</v>
      </c>
      <c r="N796" s="53" t="str">
        <f>L796&amp;M796</f>
        <v>UniversalOneモバイル ゼロ SMSMP02LN(nano) あんしん付</v>
      </c>
      <c r="O796" s="53" t="s">
        <v>323</v>
      </c>
    </row>
    <row r="797" spans="12:15" x14ac:dyDescent="0.2">
      <c r="L797" s="49" t="s">
        <v>144</v>
      </c>
      <c r="M797" s="49" t="s">
        <v>356</v>
      </c>
      <c r="N797" s="53" t="str">
        <f>L797&amp;M797</f>
        <v>UniversalOneモバイル ECO 500MB SMSMP02LN(nano) あんしん付</v>
      </c>
      <c r="O797" s="53" t="s">
        <v>323</v>
      </c>
    </row>
    <row r="798" spans="12:15" x14ac:dyDescent="0.2">
      <c r="L798" s="49" t="s">
        <v>319</v>
      </c>
      <c r="M798" s="49" t="s">
        <v>356</v>
      </c>
      <c r="N798" s="53" t="str">
        <f>L798&amp;M798</f>
        <v>UniversalOneモバイル ECO 1GB SMSMP02LN(nano) あんしん付</v>
      </c>
      <c r="O798" s="53" t="s">
        <v>323</v>
      </c>
    </row>
    <row r="799" spans="12:15" x14ac:dyDescent="0.2">
      <c r="L799" s="49" t="s">
        <v>145</v>
      </c>
      <c r="M799" s="49" t="s">
        <v>356</v>
      </c>
      <c r="N799" s="53" t="str">
        <f>L799&amp;M799</f>
        <v>UniversalOneモバイル ECO 3GB SMSMP02LN(nano) あんしん付</v>
      </c>
      <c r="O799" s="53" t="s">
        <v>323</v>
      </c>
    </row>
    <row r="800" spans="12:15" x14ac:dyDescent="0.2">
      <c r="L800" s="49" t="s">
        <v>146</v>
      </c>
      <c r="M800" s="49" t="s">
        <v>356</v>
      </c>
      <c r="N800" s="53" t="str">
        <f>L800&amp;M800</f>
        <v>UniversalOneモバイル ECO 7GB SMSMP02LN(nano) あんしん付</v>
      </c>
      <c r="O800" s="53" t="s">
        <v>323</v>
      </c>
    </row>
    <row r="801" spans="12:15" x14ac:dyDescent="0.2">
      <c r="L801" s="49" t="s">
        <v>147</v>
      </c>
      <c r="M801" s="49" t="s">
        <v>356</v>
      </c>
      <c r="N801" s="53" t="str">
        <f>L801&amp;M801</f>
        <v>UniversalOneモバイル ECO 15GB SMSMP02LN(nano) あんしん付</v>
      </c>
      <c r="O801" s="53" t="s">
        <v>323</v>
      </c>
    </row>
    <row r="802" spans="12:15" x14ac:dyDescent="0.2">
      <c r="L802" s="49" t="s">
        <v>148</v>
      </c>
      <c r="M802" s="49" t="s">
        <v>356</v>
      </c>
      <c r="N802" s="53" t="str">
        <f>L802&amp;M802</f>
        <v>UniversalOneモバイル ECO 30GB SMSMP02LN(nano) あんしん付</v>
      </c>
      <c r="O802" s="53" t="s">
        <v>323</v>
      </c>
    </row>
    <row r="803" spans="12:15" x14ac:dyDescent="0.2">
      <c r="L803" s="49" t="s">
        <v>149</v>
      </c>
      <c r="M803" s="49" t="s">
        <v>356</v>
      </c>
      <c r="N803" s="53" t="str">
        <f>L803&amp;M803</f>
        <v>UniversalOneモバイル ECO 50GB SMSMP02LN(nano) あんしん付</v>
      </c>
      <c r="O803" s="53" t="s">
        <v>323</v>
      </c>
    </row>
    <row r="804" spans="12:15" x14ac:dyDescent="0.2">
      <c r="L804" s="49" t="s">
        <v>150</v>
      </c>
      <c r="M804" s="49" t="s">
        <v>356</v>
      </c>
      <c r="N804" s="53" t="str">
        <f>L804&amp;M804</f>
        <v>UniversalOneモバイル ECO 10MBプラス SMSMP02LN(nano) あんしん付</v>
      </c>
      <c r="O804" s="53" t="s">
        <v>323</v>
      </c>
    </row>
    <row r="805" spans="12:15" x14ac:dyDescent="0.2">
      <c r="L805" s="49" t="s">
        <v>320</v>
      </c>
      <c r="M805" s="49" t="s">
        <v>356</v>
      </c>
      <c r="N805" s="53" t="str">
        <f>L805&amp;M805</f>
        <v>UniversalOneモバイル ECO 30MBプラス SMSMP02LN(nano) あんしん付</v>
      </c>
      <c r="O805" s="53" t="s">
        <v>323</v>
      </c>
    </row>
    <row r="806" spans="12:15" x14ac:dyDescent="0.2">
      <c r="L806" s="49" t="s">
        <v>143</v>
      </c>
      <c r="M806" s="49" t="s">
        <v>357</v>
      </c>
      <c r="N806" s="53" t="str">
        <f>L806&amp;M806</f>
        <v>UniversalOneモバイル ゼロ SMSMP02LN(nano) キッティング付</v>
      </c>
      <c r="O806" s="53" t="s">
        <v>323</v>
      </c>
    </row>
    <row r="807" spans="12:15" x14ac:dyDescent="0.2">
      <c r="L807" s="49" t="s">
        <v>144</v>
      </c>
      <c r="M807" s="49" t="s">
        <v>357</v>
      </c>
      <c r="N807" s="53" t="str">
        <f>L807&amp;M807</f>
        <v>UniversalOneモバイル ECO 500MB SMSMP02LN(nano) キッティング付</v>
      </c>
      <c r="O807" s="53" t="s">
        <v>323</v>
      </c>
    </row>
    <row r="808" spans="12:15" x14ac:dyDescent="0.2">
      <c r="L808" s="49" t="s">
        <v>319</v>
      </c>
      <c r="M808" s="49" t="s">
        <v>357</v>
      </c>
      <c r="N808" s="53" t="str">
        <f>L808&amp;M808</f>
        <v>UniversalOneモバイル ECO 1GB SMSMP02LN(nano) キッティング付</v>
      </c>
      <c r="O808" s="53" t="s">
        <v>323</v>
      </c>
    </row>
    <row r="809" spans="12:15" x14ac:dyDescent="0.2">
      <c r="L809" s="49" t="s">
        <v>145</v>
      </c>
      <c r="M809" s="49" t="s">
        <v>357</v>
      </c>
      <c r="N809" s="53" t="str">
        <f>L809&amp;M809</f>
        <v>UniversalOneモバイル ECO 3GB SMSMP02LN(nano) キッティング付</v>
      </c>
      <c r="O809" s="53" t="s">
        <v>323</v>
      </c>
    </row>
    <row r="810" spans="12:15" x14ac:dyDescent="0.2">
      <c r="L810" s="49" t="s">
        <v>146</v>
      </c>
      <c r="M810" s="49" t="s">
        <v>357</v>
      </c>
      <c r="N810" s="53" t="str">
        <f>L810&amp;M810</f>
        <v>UniversalOneモバイル ECO 7GB SMSMP02LN(nano) キッティング付</v>
      </c>
      <c r="O810" s="53" t="s">
        <v>323</v>
      </c>
    </row>
    <row r="811" spans="12:15" x14ac:dyDescent="0.2">
      <c r="L811" s="49" t="s">
        <v>147</v>
      </c>
      <c r="M811" s="49" t="s">
        <v>357</v>
      </c>
      <c r="N811" s="53" t="str">
        <f>L811&amp;M811</f>
        <v>UniversalOneモバイル ECO 15GB SMSMP02LN(nano) キッティング付</v>
      </c>
      <c r="O811" s="53" t="s">
        <v>323</v>
      </c>
    </row>
    <row r="812" spans="12:15" x14ac:dyDescent="0.2">
      <c r="L812" s="49" t="s">
        <v>148</v>
      </c>
      <c r="M812" s="49" t="s">
        <v>357</v>
      </c>
      <c r="N812" s="53" t="str">
        <f>L812&amp;M812</f>
        <v>UniversalOneモバイル ECO 30GB SMSMP02LN(nano) キッティング付</v>
      </c>
      <c r="O812" s="53" t="s">
        <v>323</v>
      </c>
    </row>
    <row r="813" spans="12:15" x14ac:dyDescent="0.2">
      <c r="L813" s="49" t="s">
        <v>149</v>
      </c>
      <c r="M813" s="49" t="s">
        <v>357</v>
      </c>
      <c r="N813" s="53" t="str">
        <f>L813&amp;M813</f>
        <v>UniversalOneモバイル ECO 50GB SMSMP02LN(nano) キッティング付</v>
      </c>
      <c r="O813" s="53" t="s">
        <v>323</v>
      </c>
    </row>
    <row r="814" spans="12:15" x14ac:dyDescent="0.2">
      <c r="L814" s="49" t="s">
        <v>150</v>
      </c>
      <c r="M814" s="49" t="s">
        <v>357</v>
      </c>
      <c r="N814" s="53" t="str">
        <f>L814&amp;M814</f>
        <v>UniversalOneモバイル ECO 10MBプラス SMSMP02LN(nano) キッティング付</v>
      </c>
      <c r="O814" s="53" t="s">
        <v>323</v>
      </c>
    </row>
    <row r="815" spans="12:15" x14ac:dyDescent="0.2">
      <c r="L815" s="49" t="s">
        <v>320</v>
      </c>
      <c r="M815" s="49" t="s">
        <v>357</v>
      </c>
      <c r="N815" s="53" t="str">
        <f>L815&amp;M815</f>
        <v>UniversalOneモバイル ECO 30MBプラス SMSMP02LN(nano) キッティング付</v>
      </c>
      <c r="O815" s="53" t="s">
        <v>323</v>
      </c>
    </row>
    <row r="816" spans="12:15" x14ac:dyDescent="0.2">
      <c r="L816" s="49" t="s">
        <v>143</v>
      </c>
      <c r="M816" s="49" t="s">
        <v>358</v>
      </c>
      <c r="N816" s="53" t="str">
        <f>L816&amp;M816</f>
        <v>UniversalOneモバイル ゼロ SMSMP02LN(nano) あんしん/キッティング付</v>
      </c>
      <c r="O816" s="53" t="s">
        <v>323</v>
      </c>
    </row>
    <row r="817" spans="12:15" x14ac:dyDescent="0.2">
      <c r="L817" s="49" t="s">
        <v>144</v>
      </c>
      <c r="M817" s="49" t="s">
        <v>358</v>
      </c>
      <c r="N817" s="53" t="str">
        <f>L817&amp;M817</f>
        <v>UniversalOneモバイル ECO 500MB SMSMP02LN(nano) あんしん/キッティング付</v>
      </c>
      <c r="O817" s="53" t="s">
        <v>323</v>
      </c>
    </row>
    <row r="818" spans="12:15" x14ac:dyDescent="0.2">
      <c r="L818" s="49" t="s">
        <v>319</v>
      </c>
      <c r="M818" s="49" t="s">
        <v>358</v>
      </c>
      <c r="N818" s="53" t="str">
        <f>L818&amp;M818</f>
        <v>UniversalOneモバイル ECO 1GB SMSMP02LN(nano) あんしん/キッティング付</v>
      </c>
      <c r="O818" s="53" t="s">
        <v>323</v>
      </c>
    </row>
    <row r="819" spans="12:15" x14ac:dyDescent="0.2">
      <c r="L819" s="49" t="s">
        <v>145</v>
      </c>
      <c r="M819" s="49" t="s">
        <v>358</v>
      </c>
      <c r="N819" s="53" t="str">
        <f>L819&amp;M819</f>
        <v>UniversalOneモバイル ECO 3GB SMSMP02LN(nano) あんしん/キッティング付</v>
      </c>
      <c r="O819" s="53" t="s">
        <v>323</v>
      </c>
    </row>
    <row r="820" spans="12:15" x14ac:dyDescent="0.2">
      <c r="L820" s="49" t="s">
        <v>146</v>
      </c>
      <c r="M820" s="49" t="s">
        <v>358</v>
      </c>
      <c r="N820" s="53" t="str">
        <f>L820&amp;M820</f>
        <v>UniversalOneモバイル ECO 7GB SMSMP02LN(nano) あんしん/キッティング付</v>
      </c>
      <c r="O820" s="53" t="s">
        <v>323</v>
      </c>
    </row>
    <row r="821" spans="12:15" x14ac:dyDescent="0.2">
      <c r="L821" s="49" t="s">
        <v>147</v>
      </c>
      <c r="M821" s="49" t="s">
        <v>358</v>
      </c>
      <c r="N821" s="53" t="str">
        <f>L821&amp;M821</f>
        <v>UniversalOneモバイル ECO 15GB SMSMP02LN(nano) あんしん/キッティング付</v>
      </c>
      <c r="O821" s="53" t="s">
        <v>323</v>
      </c>
    </row>
    <row r="822" spans="12:15" x14ac:dyDescent="0.2">
      <c r="L822" s="49" t="s">
        <v>148</v>
      </c>
      <c r="M822" s="49" t="s">
        <v>358</v>
      </c>
      <c r="N822" s="53" t="str">
        <f>L822&amp;M822</f>
        <v>UniversalOneモバイル ECO 30GB SMSMP02LN(nano) あんしん/キッティング付</v>
      </c>
      <c r="O822" s="53" t="s">
        <v>323</v>
      </c>
    </row>
    <row r="823" spans="12:15" x14ac:dyDescent="0.2">
      <c r="L823" s="49" t="s">
        <v>149</v>
      </c>
      <c r="M823" s="49" t="s">
        <v>358</v>
      </c>
      <c r="N823" s="53" t="str">
        <f>L823&amp;M823</f>
        <v>UniversalOneモバイル ECO 50GB SMSMP02LN(nano) あんしん/キッティング付</v>
      </c>
      <c r="O823" s="53" t="s">
        <v>323</v>
      </c>
    </row>
    <row r="824" spans="12:15" x14ac:dyDescent="0.2">
      <c r="L824" s="49" t="s">
        <v>150</v>
      </c>
      <c r="M824" s="49" t="s">
        <v>358</v>
      </c>
      <c r="N824" s="53" t="str">
        <f>L824&amp;M824</f>
        <v>UniversalOneモバイル ECO 10MBプラス SMSMP02LN(nano) あんしん/キッティング付</v>
      </c>
      <c r="O824" s="53" t="s">
        <v>323</v>
      </c>
    </row>
    <row r="825" spans="12:15" x14ac:dyDescent="0.2">
      <c r="L825" s="49" t="s">
        <v>320</v>
      </c>
      <c r="M825" s="49" t="s">
        <v>358</v>
      </c>
      <c r="N825" s="53" t="str">
        <f>L825&amp;M825</f>
        <v>UniversalOneモバイル ECO 30MBプラス SMSMP02LN(nano) あんしん/キッティング付</v>
      </c>
      <c r="O825" s="53" t="s">
        <v>323</v>
      </c>
    </row>
    <row r="826" spans="12:15" x14ac:dyDescent="0.2">
      <c r="L826" s="86" t="s">
        <v>143</v>
      </c>
      <c r="M826" s="86" t="s">
        <v>326</v>
      </c>
      <c r="N826" s="86" t="str">
        <f>L826&amp;M826</f>
        <v>UniversalOneモバイル ゼロ SMSテレワーク用PC_VAIO キッティング付き</v>
      </c>
      <c r="O826" s="86" t="s">
        <v>322</v>
      </c>
    </row>
    <row r="827" spans="12:15" x14ac:dyDescent="0.2">
      <c r="L827" s="28" t="s">
        <v>144</v>
      </c>
      <c r="M827" s="28" t="s">
        <v>326</v>
      </c>
      <c r="N827" s="86" t="str">
        <f>L827&amp;M827</f>
        <v>UniversalOneモバイル ECO 500MB SMSテレワーク用PC_VAIO キッティング付き</v>
      </c>
      <c r="O827" s="86" t="s">
        <v>322</v>
      </c>
    </row>
    <row r="828" spans="12:15" x14ac:dyDescent="0.2">
      <c r="L828" s="28" t="s">
        <v>319</v>
      </c>
      <c r="M828" s="28" t="s">
        <v>326</v>
      </c>
      <c r="N828" s="86" t="str">
        <f>L828&amp;M828</f>
        <v>UniversalOneモバイル ECO 1GB SMSテレワーク用PC_VAIO キッティング付き</v>
      </c>
      <c r="O828" s="86" t="s">
        <v>322</v>
      </c>
    </row>
    <row r="829" spans="12:15" x14ac:dyDescent="0.2">
      <c r="L829" s="28" t="s">
        <v>145</v>
      </c>
      <c r="M829" s="28" t="s">
        <v>326</v>
      </c>
      <c r="N829" s="86" t="str">
        <f>L829&amp;M829</f>
        <v>UniversalOneモバイル ECO 3GB SMSテレワーク用PC_VAIO キッティング付き</v>
      </c>
      <c r="O829" s="86" t="s">
        <v>322</v>
      </c>
    </row>
    <row r="830" spans="12:15" x14ac:dyDescent="0.2">
      <c r="L830" s="28" t="s">
        <v>146</v>
      </c>
      <c r="M830" s="28" t="s">
        <v>326</v>
      </c>
      <c r="N830" s="86" t="str">
        <f>L830&amp;M830</f>
        <v>UniversalOneモバイル ECO 7GB SMSテレワーク用PC_VAIO キッティング付き</v>
      </c>
      <c r="O830" s="86" t="s">
        <v>322</v>
      </c>
    </row>
    <row r="831" spans="12:15" x14ac:dyDescent="0.2">
      <c r="L831" s="28" t="s">
        <v>147</v>
      </c>
      <c r="M831" s="28" t="s">
        <v>326</v>
      </c>
      <c r="N831" s="86" t="str">
        <f>L831&amp;M831</f>
        <v>UniversalOneモバイル ECO 15GB SMSテレワーク用PC_VAIO キッティング付き</v>
      </c>
      <c r="O831" s="86" t="s">
        <v>322</v>
      </c>
    </row>
    <row r="832" spans="12:15" x14ac:dyDescent="0.2">
      <c r="L832" s="28" t="s">
        <v>148</v>
      </c>
      <c r="M832" s="28" t="s">
        <v>326</v>
      </c>
      <c r="N832" s="86" t="str">
        <f>L832&amp;M832</f>
        <v>UniversalOneモバイル ECO 30GB SMSテレワーク用PC_VAIO キッティング付き</v>
      </c>
      <c r="O832" s="86" t="s">
        <v>322</v>
      </c>
    </row>
    <row r="833" spans="12:15" x14ac:dyDescent="0.2">
      <c r="L833" s="28" t="s">
        <v>149</v>
      </c>
      <c r="M833" s="28" t="s">
        <v>326</v>
      </c>
      <c r="N833" s="86" t="str">
        <f>L833&amp;M833</f>
        <v>UniversalOneモバイル ECO 50GB SMSテレワーク用PC_VAIO キッティング付き</v>
      </c>
      <c r="O833" s="86" t="s">
        <v>322</v>
      </c>
    </row>
    <row r="834" spans="12:15" x14ac:dyDescent="0.2">
      <c r="L834" s="28" t="s">
        <v>150</v>
      </c>
      <c r="M834" s="28" t="s">
        <v>326</v>
      </c>
      <c r="N834" s="86" t="str">
        <f>L834&amp;M834</f>
        <v>UniversalOneモバイル ECO 10MBプラス SMSテレワーク用PC_VAIO キッティング付き</v>
      </c>
      <c r="O834" s="86" t="s">
        <v>322</v>
      </c>
    </row>
    <row r="835" spans="12:15" x14ac:dyDescent="0.2">
      <c r="L835" s="28" t="s">
        <v>320</v>
      </c>
      <c r="M835" s="28" t="s">
        <v>326</v>
      </c>
      <c r="N835" s="86" t="str">
        <f>L835&amp;M835</f>
        <v>UniversalOneモバイル ECO 30MBプラス SMSテレワーク用PC_VAIO キッティング付き</v>
      </c>
      <c r="O835" s="86" t="s">
        <v>322</v>
      </c>
    </row>
    <row r="836" spans="12:15" x14ac:dyDescent="0.2">
      <c r="L836" s="49" t="s">
        <v>255</v>
      </c>
      <c r="M836" s="49" t="s">
        <v>337</v>
      </c>
      <c r="N836" s="53" t="str">
        <f t="shared" ref="N836" si="33">L836&amp;M836</f>
        <v>UniversalOneモバイル Night 1GB SMSMR05LN(nano) クレードル有</v>
      </c>
      <c r="O836" s="53" t="s">
        <v>323</v>
      </c>
    </row>
    <row r="837" spans="12:15" x14ac:dyDescent="0.2">
      <c r="L837" s="49" t="s">
        <v>257</v>
      </c>
      <c r="M837" s="49" t="s">
        <v>337</v>
      </c>
      <c r="N837" s="53" t="str">
        <f t="shared" ref="N837:N864" si="34">L837&amp;M837</f>
        <v>UniversalOneモバイル Night 3GB SMSMR05LN(nano) クレードル有</v>
      </c>
      <c r="O837" s="53" t="s">
        <v>323</v>
      </c>
    </row>
    <row r="838" spans="12:15" x14ac:dyDescent="0.2">
      <c r="L838" s="49" t="s">
        <v>259</v>
      </c>
      <c r="M838" s="49" t="s">
        <v>337</v>
      </c>
      <c r="N838" s="53" t="str">
        <f t="shared" si="34"/>
        <v>UniversalOneモバイル Night 7GB SMSMR05LN(nano) クレードル有</v>
      </c>
      <c r="O838" s="53" t="s">
        <v>323</v>
      </c>
    </row>
    <row r="839" spans="12:15" x14ac:dyDescent="0.2">
      <c r="L839" s="49" t="s">
        <v>261</v>
      </c>
      <c r="M839" s="49" t="s">
        <v>337</v>
      </c>
      <c r="N839" s="53" t="str">
        <f t="shared" si="34"/>
        <v>UniversalOneモバイル Night 15GB SMSMR05LN(nano) クレードル有</v>
      </c>
      <c r="O839" s="53" t="s">
        <v>323</v>
      </c>
    </row>
    <row r="840" spans="12:15" x14ac:dyDescent="0.2">
      <c r="L840" s="49" t="s">
        <v>263</v>
      </c>
      <c r="M840" s="49" t="s">
        <v>337</v>
      </c>
      <c r="N840" s="53" t="str">
        <f t="shared" si="34"/>
        <v>UniversalOneモバイル Night 30GB SMSMR05LN(nano) クレードル有</v>
      </c>
      <c r="O840" s="53" t="s">
        <v>323</v>
      </c>
    </row>
    <row r="841" spans="12:15" x14ac:dyDescent="0.2">
      <c r="L841" s="49" t="s">
        <v>265</v>
      </c>
      <c r="M841" s="49" t="s">
        <v>337</v>
      </c>
      <c r="N841" s="53" t="str">
        <f t="shared" si="34"/>
        <v>UniversalOneモバイル Night 50GB SMSMR05LN(nano) クレードル有</v>
      </c>
      <c r="O841" s="53" t="s">
        <v>323</v>
      </c>
    </row>
    <row r="842" spans="12:15" x14ac:dyDescent="0.2">
      <c r="L842" s="49" t="s">
        <v>267</v>
      </c>
      <c r="M842" s="49" t="s">
        <v>337</v>
      </c>
      <c r="N842" s="53" t="str">
        <f t="shared" si="34"/>
        <v>UniversalOneモバイル Night 100GB SMSMR05LN(nano) クレードル有</v>
      </c>
      <c r="O842" s="53" t="s">
        <v>323</v>
      </c>
    </row>
    <row r="843" spans="12:15" x14ac:dyDescent="0.2">
      <c r="L843" s="49" t="s">
        <v>269</v>
      </c>
      <c r="M843" s="49" t="s">
        <v>337</v>
      </c>
      <c r="N843" s="53" t="str">
        <f t="shared" si="34"/>
        <v>UniversalOneモバイル Night 300GB SMSMR05LN(nano) クレードル有</v>
      </c>
      <c r="O843" s="53" t="s">
        <v>323</v>
      </c>
    </row>
    <row r="844" spans="12:15" x14ac:dyDescent="0.2">
      <c r="L844" s="49" t="s">
        <v>271</v>
      </c>
      <c r="M844" s="49" t="s">
        <v>337</v>
      </c>
      <c r="N844" s="53" t="str">
        <f t="shared" si="34"/>
        <v>UniversalOneモバイル Night 500GB SMSMR05LN(nano) クレードル有</v>
      </c>
      <c r="O844" s="53" t="s">
        <v>323</v>
      </c>
    </row>
    <row r="845" spans="12:15" x14ac:dyDescent="0.2">
      <c r="L845" s="49" t="s">
        <v>255</v>
      </c>
      <c r="M845" s="49" t="s">
        <v>338</v>
      </c>
      <c r="N845" s="53" t="str">
        <f t="shared" si="34"/>
        <v>UniversalOneモバイル Night 1GB SMSMR05LN(nano) クレードル有 あんしん付</v>
      </c>
      <c r="O845" s="53" t="s">
        <v>323</v>
      </c>
    </row>
    <row r="846" spans="12:15" x14ac:dyDescent="0.2">
      <c r="L846" s="49" t="s">
        <v>257</v>
      </c>
      <c r="M846" s="49" t="s">
        <v>338</v>
      </c>
      <c r="N846" s="53" t="str">
        <f t="shared" si="34"/>
        <v>UniversalOneモバイル Night 3GB SMSMR05LN(nano) クレードル有 あんしん付</v>
      </c>
      <c r="O846" s="53" t="s">
        <v>323</v>
      </c>
    </row>
    <row r="847" spans="12:15" x14ac:dyDescent="0.2">
      <c r="L847" s="49" t="s">
        <v>259</v>
      </c>
      <c r="M847" s="49" t="s">
        <v>338</v>
      </c>
      <c r="N847" s="53" t="str">
        <f t="shared" si="34"/>
        <v>UniversalOneモバイル Night 7GB SMSMR05LN(nano) クレードル有 あんしん付</v>
      </c>
      <c r="O847" s="53" t="s">
        <v>323</v>
      </c>
    </row>
    <row r="848" spans="12:15" x14ac:dyDescent="0.2">
      <c r="L848" s="49" t="s">
        <v>261</v>
      </c>
      <c r="M848" s="49" t="s">
        <v>338</v>
      </c>
      <c r="N848" s="53" t="str">
        <f t="shared" si="34"/>
        <v>UniversalOneモバイル Night 15GB SMSMR05LN(nano) クレードル有 あんしん付</v>
      </c>
      <c r="O848" s="53" t="s">
        <v>323</v>
      </c>
    </row>
    <row r="849" spans="12:15" x14ac:dyDescent="0.2">
      <c r="L849" s="49" t="s">
        <v>263</v>
      </c>
      <c r="M849" s="49" t="s">
        <v>338</v>
      </c>
      <c r="N849" s="53" t="str">
        <f t="shared" si="34"/>
        <v>UniversalOneモバイル Night 30GB SMSMR05LN(nano) クレードル有 あんしん付</v>
      </c>
      <c r="O849" s="53" t="s">
        <v>323</v>
      </c>
    </row>
    <row r="850" spans="12:15" x14ac:dyDescent="0.2">
      <c r="L850" s="49" t="s">
        <v>265</v>
      </c>
      <c r="M850" s="49" t="s">
        <v>338</v>
      </c>
      <c r="N850" s="53" t="str">
        <f t="shared" si="34"/>
        <v>UniversalOneモバイル Night 50GB SMSMR05LN(nano) クレードル有 あんしん付</v>
      </c>
      <c r="O850" s="53" t="s">
        <v>323</v>
      </c>
    </row>
    <row r="851" spans="12:15" x14ac:dyDescent="0.2">
      <c r="L851" s="49" t="s">
        <v>267</v>
      </c>
      <c r="M851" s="49" t="s">
        <v>338</v>
      </c>
      <c r="N851" s="53" t="str">
        <f t="shared" si="34"/>
        <v>UniversalOneモバイル Night 100GB SMSMR05LN(nano) クレードル有 あんしん付</v>
      </c>
      <c r="O851" s="53" t="s">
        <v>323</v>
      </c>
    </row>
    <row r="852" spans="12:15" x14ac:dyDescent="0.2">
      <c r="L852" s="49" t="s">
        <v>269</v>
      </c>
      <c r="M852" s="49" t="s">
        <v>338</v>
      </c>
      <c r="N852" s="53" t="str">
        <f t="shared" si="34"/>
        <v>UniversalOneモバイル Night 300GB SMSMR05LN(nano) クレードル有 あんしん付</v>
      </c>
      <c r="O852" s="53" t="s">
        <v>323</v>
      </c>
    </row>
    <row r="853" spans="12:15" x14ac:dyDescent="0.2">
      <c r="L853" s="49" t="s">
        <v>271</v>
      </c>
      <c r="M853" s="49" t="s">
        <v>338</v>
      </c>
      <c r="N853" s="53" t="str">
        <f t="shared" si="34"/>
        <v>UniversalOneモバイル Night 500GB SMSMR05LN(nano) クレードル有 あんしん付</v>
      </c>
      <c r="O853" s="53" t="s">
        <v>323</v>
      </c>
    </row>
    <row r="854" spans="12:15" x14ac:dyDescent="0.2">
      <c r="L854" s="49" t="s">
        <v>255</v>
      </c>
      <c r="M854" s="49" t="s">
        <v>339</v>
      </c>
      <c r="N854" s="53" t="str">
        <f t="shared" si="34"/>
        <v>UniversalOneモバイル Night 1GB SMSMR05LN(nano) クレードル有 キッティング付</v>
      </c>
      <c r="O854" s="53" t="s">
        <v>323</v>
      </c>
    </row>
    <row r="855" spans="12:15" x14ac:dyDescent="0.2">
      <c r="L855" s="49" t="s">
        <v>257</v>
      </c>
      <c r="M855" s="49" t="s">
        <v>339</v>
      </c>
      <c r="N855" s="53" t="str">
        <f t="shared" si="34"/>
        <v>UniversalOneモバイル Night 3GB SMSMR05LN(nano) クレードル有 キッティング付</v>
      </c>
      <c r="O855" s="53" t="s">
        <v>323</v>
      </c>
    </row>
    <row r="856" spans="12:15" x14ac:dyDescent="0.2">
      <c r="L856" s="49" t="s">
        <v>259</v>
      </c>
      <c r="M856" s="49" t="s">
        <v>339</v>
      </c>
      <c r="N856" s="53" t="str">
        <f t="shared" si="34"/>
        <v>UniversalOneモバイル Night 7GB SMSMR05LN(nano) クレードル有 キッティング付</v>
      </c>
      <c r="O856" s="53" t="s">
        <v>323</v>
      </c>
    </row>
    <row r="857" spans="12:15" x14ac:dyDescent="0.2">
      <c r="L857" s="49" t="s">
        <v>261</v>
      </c>
      <c r="M857" s="49" t="s">
        <v>339</v>
      </c>
      <c r="N857" s="53" t="str">
        <f t="shared" si="34"/>
        <v>UniversalOneモバイル Night 15GB SMSMR05LN(nano) クレードル有 キッティング付</v>
      </c>
      <c r="O857" s="53" t="s">
        <v>323</v>
      </c>
    </row>
    <row r="858" spans="12:15" x14ac:dyDescent="0.2">
      <c r="L858" s="49" t="s">
        <v>263</v>
      </c>
      <c r="M858" s="49" t="s">
        <v>339</v>
      </c>
      <c r="N858" s="53" t="str">
        <f t="shared" si="34"/>
        <v>UniversalOneモバイル Night 30GB SMSMR05LN(nano) クレードル有 キッティング付</v>
      </c>
      <c r="O858" s="53" t="s">
        <v>323</v>
      </c>
    </row>
    <row r="859" spans="12:15" x14ac:dyDescent="0.2">
      <c r="L859" s="49" t="s">
        <v>265</v>
      </c>
      <c r="M859" s="49" t="s">
        <v>339</v>
      </c>
      <c r="N859" s="53" t="str">
        <f t="shared" si="34"/>
        <v>UniversalOneモバイル Night 50GB SMSMR05LN(nano) クレードル有 キッティング付</v>
      </c>
      <c r="O859" s="53" t="s">
        <v>323</v>
      </c>
    </row>
    <row r="860" spans="12:15" x14ac:dyDescent="0.2">
      <c r="L860" s="49" t="s">
        <v>267</v>
      </c>
      <c r="M860" s="49" t="s">
        <v>339</v>
      </c>
      <c r="N860" s="53" t="str">
        <f t="shared" si="34"/>
        <v>UniversalOneモバイル Night 100GB SMSMR05LN(nano) クレードル有 キッティング付</v>
      </c>
      <c r="O860" s="53" t="s">
        <v>323</v>
      </c>
    </row>
    <row r="861" spans="12:15" x14ac:dyDescent="0.2">
      <c r="L861" s="49" t="s">
        <v>269</v>
      </c>
      <c r="M861" s="49" t="s">
        <v>339</v>
      </c>
      <c r="N861" s="53" t="str">
        <f t="shared" si="34"/>
        <v>UniversalOneモバイル Night 300GB SMSMR05LN(nano) クレードル有 キッティング付</v>
      </c>
      <c r="O861" s="53" t="s">
        <v>323</v>
      </c>
    </row>
    <row r="862" spans="12:15" x14ac:dyDescent="0.2">
      <c r="L862" s="49" t="s">
        <v>271</v>
      </c>
      <c r="M862" s="49" t="s">
        <v>339</v>
      </c>
      <c r="N862" s="53" t="str">
        <f t="shared" si="34"/>
        <v>UniversalOneモバイル Night 500GB SMSMR05LN(nano) クレードル有 キッティング付</v>
      </c>
      <c r="O862" s="53" t="s">
        <v>323</v>
      </c>
    </row>
    <row r="863" spans="12:15" x14ac:dyDescent="0.2">
      <c r="L863" s="49" t="s">
        <v>255</v>
      </c>
      <c r="M863" s="49" t="s">
        <v>340</v>
      </c>
      <c r="N863" s="53" t="str">
        <f t="shared" si="34"/>
        <v>UniversalOneモバイル Night 1GB SMSMR05LN(nano) クレードル有 あんしん/キッティング付</v>
      </c>
      <c r="O863" s="53" t="s">
        <v>323</v>
      </c>
    </row>
    <row r="864" spans="12:15" x14ac:dyDescent="0.2">
      <c r="L864" s="49" t="s">
        <v>257</v>
      </c>
      <c r="M864" s="49" t="s">
        <v>340</v>
      </c>
      <c r="N864" s="53" t="str">
        <f t="shared" si="34"/>
        <v>UniversalOneモバイル Night 3GB SMSMR05LN(nano) クレードル有 あんしん/キッティング付</v>
      </c>
      <c r="O864" s="53" t="s">
        <v>323</v>
      </c>
    </row>
    <row r="865" spans="12:15" x14ac:dyDescent="0.2">
      <c r="L865" s="49" t="s">
        <v>259</v>
      </c>
      <c r="M865" s="49" t="s">
        <v>340</v>
      </c>
      <c r="N865" s="53" t="str">
        <f>L865&amp;M865</f>
        <v>UniversalOneモバイル Night 7GB SMSMR05LN(nano) クレードル有 あんしん/キッティング付</v>
      </c>
      <c r="O865" s="53" t="s">
        <v>323</v>
      </c>
    </row>
    <row r="866" spans="12:15" x14ac:dyDescent="0.2">
      <c r="L866" s="49" t="s">
        <v>261</v>
      </c>
      <c r="M866" s="49" t="s">
        <v>340</v>
      </c>
      <c r="N866" s="53" t="str">
        <f>L866&amp;M866</f>
        <v>UniversalOneモバイル Night 15GB SMSMR05LN(nano) クレードル有 あんしん/キッティング付</v>
      </c>
      <c r="O866" s="53" t="s">
        <v>323</v>
      </c>
    </row>
    <row r="867" spans="12:15" x14ac:dyDescent="0.2">
      <c r="L867" s="49" t="s">
        <v>263</v>
      </c>
      <c r="M867" s="49" t="s">
        <v>340</v>
      </c>
      <c r="N867" s="53" t="str">
        <f>L867&amp;M867</f>
        <v>UniversalOneモバイル Night 30GB SMSMR05LN(nano) クレードル有 あんしん/キッティング付</v>
      </c>
      <c r="O867" s="53" t="s">
        <v>323</v>
      </c>
    </row>
    <row r="868" spans="12:15" x14ac:dyDescent="0.2">
      <c r="L868" s="49" t="s">
        <v>265</v>
      </c>
      <c r="M868" s="49" t="s">
        <v>340</v>
      </c>
      <c r="N868" s="53" t="str">
        <f>L868&amp;M868</f>
        <v>UniversalOneモバイル Night 50GB SMSMR05LN(nano) クレードル有 あんしん/キッティング付</v>
      </c>
      <c r="O868" s="53" t="s">
        <v>323</v>
      </c>
    </row>
    <row r="869" spans="12:15" x14ac:dyDescent="0.2">
      <c r="L869" s="49" t="s">
        <v>267</v>
      </c>
      <c r="M869" s="49" t="s">
        <v>340</v>
      </c>
      <c r="N869" s="53" t="str">
        <f>L869&amp;M869</f>
        <v>UniversalOneモバイル Night 100GB SMSMR05LN(nano) クレードル有 あんしん/キッティング付</v>
      </c>
      <c r="O869" s="53" t="s">
        <v>323</v>
      </c>
    </row>
    <row r="870" spans="12:15" x14ac:dyDescent="0.2">
      <c r="L870" s="49" t="s">
        <v>269</v>
      </c>
      <c r="M870" s="49" t="s">
        <v>340</v>
      </c>
      <c r="N870" s="53" t="str">
        <f>L870&amp;M870</f>
        <v>UniversalOneモバイル Night 300GB SMSMR05LN(nano) クレードル有 あんしん/キッティング付</v>
      </c>
      <c r="O870" s="53" t="s">
        <v>323</v>
      </c>
    </row>
    <row r="871" spans="12:15" x14ac:dyDescent="0.2">
      <c r="L871" s="49" t="s">
        <v>271</v>
      </c>
      <c r="M871" s="49" t="s">
        <v>340</v>
      </c>
      <c r="N871" s="53" t="str">
        <f>L871&amp;M871</f>
        <v>UniversalOneモバイル Night 500GB SMSMR05LN(nano) クレードル有 あんしん/キッティング付</v>
      </c>
      <c r="O871" s="53" t="s">
        <v>323</v>
      </c>
    </row>
    <row r="872" spans="12:15" x14ac:dyDescent="0.2">
      <c r="L872" s="49" t="s">
        <v>255</v>
      </c>
      <c r="M872" s="49" t="s">
        <v>355</v>
      </c>
      <c r="N872" s="53" t="str">
        <f>L872&amp;M872</f>
        <v xml:space="preserve">UniversalOneモバイル Night 1GB SMSMP02LN(nano) </v>
      </c>
      <c r="O872" s="53" t="s">
        <v>323</v>
      </c>
    </row>
    <row r="873" spans="12:15" x14ac:dyDescent="0.2">
      <c r="L873" s="49" t="s">
        <v>257</v>
      </c>
      <c r="M873" s="49" t="s">
        <v>355</v>
      </c>
      <c r="N873" s="53" t="str">
        <f>L873&amp;M873</f>
        <v xml:space="preserve">UniversalOneモバイル Night 3GB SMSMP02LN(nano) </v>
      </c>
      <c r="O873" s="53" t="s">
        <v>323</v>
      </c>
    </row>
    <row r="874" spans="12:15" x14ac:dyDescent="0.2">
      <c r="L874" s="49" t="s">
        <v>259</v>
      </c>
      <c r="M874" s="49" t="s">
        <v>355</v>
      </c>
      <c r="N874" s="53" t="str">
        <f>L874&amp;M874</f>
        <v xml:space="preserve">UniversalOneモバイル Night 7GB SMSMP02LN(nano) </v>
      </c>
      <c r="O874" s="53" t="s">
        <v>323</v>
      </c>
    </row>
    <row r="875" spans="12:15" x14ac:dyDescent="0.2">
      <c r="L875" s="49" t="s">
        <v>261</v>
      </c>
      <c r="M875" s="49" t="s">
        <v>355</v>
      </c>
      <c r="N875" s="53" t="str">
        <f>L875&amp;M875</f>
        <v xml:space="preserve">UniversalOneモバイル Night 15GB SMSMP02LN(nano) </v>
      </c>
      <c r="O875" s="53" t="s">
        <v>323</v>
      </c>
    </row>
    <row r="876" spans="12:15" x14ac:dyDescent="0.2">
      <c r="L876" s="49" t="s">
        <v>263</v>
      </c>
      <c r="M876" s="49" t="s">
        <v>355</v>
      </c>
      <c r="N876" s="53" t="str">
        <f>L876&amp;M876</f>
        <v xml:space="preserve">UniversalOneモバイル Night 30GB SMSMP02LN(nano) </v>
      </c>
      <c r="O876" s="53" t="s">
        <v>323</v>
      </c>
    </row>
    <row r="877" spans="12:15" x14ac:dyDescent="0.2">
      <c r="L877" s="49" t="s">
        <v>265</v>
      </c>
      <c r="M877" s="49" t="s">
        <v>355</v>
      </c>
      <c r="N877" s="53" t="str">
        <f>L877&amp;M877</f>
        <v xml:space="preserve">UniversalOneモバイル Night 50GB SMSMP02LN(nano) </v>
      </c>
      <c r="O877" s="53" t="s">
        <v>323</v>
      </c>
    </row>
    <row r="878" spans="12:15" x14ac:dyDescent="0.2">
      <c r="L878" s="49" t="s">
        <v>267</v>
      </c>
      <c r="M878" s="49" t="s">
        <v>355</v>
      </c>
      <c r="N878" s="53" t="str">
        <f>L878&amp;M878</f>
        <v xml:space="preserve">UniversalOneモバイル Night 100GB SMSMP02LN(nano) </v>
      </c>
      <c r="O878" s="53" t="s">
        <v>323</v>
      </c>
    </row>
    <row r="879" spans="12:15" x14ac:dyDescent="0.2">
      <c r="L879" s="49" t="s">
        <v>269</v>
      </c>
      <c r="M879" s="49" t="s">
        <v>355</v>
      </c>
      <c r="N879" s="53" t="str">
        <f>L879&amp;M879</f>
        <v xml:space="preserve">UniversalOneモバイル Night 300GB SMSMP02LN(nano) </v>
      </c>
      <c r="O879" s="53" t="s">
        <v>323</v>
      </c>
    </row>
    <row r="880" spans="12:15" x14ac:dyDescent="0.2">
      <c r="L880" s="49" t="s">
        <v>271</v>
      </c>
      <c r="M880" s="49" t="s">
        <v>355</v>
      </c>
      <c r="N880" s="53" t="str">
        <f>L880&amp;M880</f>
        <v xml:space="preserve">UniversalOneモバイル Night 500GB SMSMP02LN(nano) </v>
      </c>
      <c r="O880" s="53" t="s">
        <v>323</v>
      </c>
    </row>
    <row r="881" spans="12:15" x14ac:dyDescent="0.2">
      <c r="L881" s="49" t="s">
        <v>255</v>
      </c>
      <c r="M881" s="49" t="s">
        <v>356</v>
      </c>
      <c r="N881" s="53" t="str">
        <f>L881&amp;M881</f>
        <v>UniversalOneモバイル Night 1GB SMSMP02LN(nano) あんしん付</v>
      </c>
      <c r="O881" s="53" t="s">
        <v>323</v>
      </c>
    </row>
    <row r="882" spans="12:15" x14ac:dyDescent="0.2">
      <c r="L882" s="49" t="s">
        <v>257</v>
      </c>
      <c r="M882" s="49" t="s">
        <v>356</v>
      </c>
      <c r="N882" s="53" t="str">
        <f>L882&amp;M882</f>
        <v>UniversalOneモバイル Night 3GB SMSMP02LN(nano) あんしん付</v>
      </c>
      <c r="O882" s="53" t="s">
        <v>323</v>
      </c>
    </row>
    <row r="883" spans="12:15" x14ac:dyDescent="0.2">
      <c r="L883" s="49" t="s">
        <v>259</v>
      </c>
      <c r="M883" s="49" t="s">
        <v>356</v>
      </c>
      <c r="N883" s="53" t="str">
        <f>L883&amp;M883</f>
        <v>UniversalOneモバイル Night 7GB SMSMP02LN(nano) あんしん付</v>
      </c>
      <c r="O883" s="53" t="s">
        <v>323</v>
      </c>
    </row>
    <row r="884" spans="12:15" x14ac:dyDescent="0.2">
      <c r="L884" s="49" t="s">
        <v>261</v>
      </c>
      <c r="M884" s="49" t="s">
        <v>356</v>
      </c>
      <c r="N884" s="53" t="str">
        <f>L884&amp;M884</f>
        <v>UniversalOneモバイル Night 15GB SMSMP02LN(nano) あんしん付</v>
      </c>
      <c r="O884" s="53" t="s">
        <v>323</v>
      </c>
    </row>
    <row r="885" spans="12:15" x14ac:dyDescent="0.2">
      <c r="L885" s="49" t="s">
        <v>263</v>
      </c>
      <c r="M885" s="49" t="s">
        <v>356</v>
      </c>
      <c r="N885" s="53" t="str">
        <f>L885&amp;M885</f>
        <v>UniversalOneモバイル Night 30GB SMSMP02LN(nano) あんしん付</v>
      </c>
      <c r="O885" s="53" t="s">
        <v>323</v>
      </c>
    </row>
    <row r="886" spans="12:15" x14ac:dyDescent="0.2">
      <c r="L886" s="49" t="s">
        <v>265</v>
      </c>
      <c r="M886" s="49" t="s">
        <v>356</v>
      </c>
      <c r="N886" s="53" t="str">
        <f>L886&amp;M886</f>
        <v>UniversalOneモバイル Night 50GB SMSMP02LN(nano) あんしん付</v>
      </c>
      <c r="O886" s="53" t="s">
        <v>323</v>
      </c>
    </row>
    <row r="887" spans="12:15" x14ac:dyDescent="0.2">
      <c r="L887" s="49" t="s">
        <v>267</v>
      </c>
      <c r="M887" s="49" t="s">
        <v>356</v>
      </c>
      <c r="N887" s="53" t="str">
        <f>L887&amp;M887</f>
        <v>UniversalOneモバイル Night 100GB SMSMP02LN(nano) あんしん付</v>
      </c>
      <c r="O887" s="53" t="s">
        <v>323</v>
      </c>
    </row>
    <row r="888" spans="12:15" x14ac:dyDescent="0.2">
      <c r="L888" s="49" t="s">
        <v>269</v>
      </c>
      <c r="M888" s="49" t="s">
        <v>356</v>
      </c>
      <c r="N888" s="53" t="str">
        <f>L888&amp;M888</f>
        <v>UniversalOneモバイル Night 300GB SMSMP02LN(nano) あんしん付</v>
      </c>
      <c r="O888" s="53" t="s">
        <v>323</v>
      </c>
    </row>
    <row r="889" spans="12:15" x14ac:dyDescent="0.2">
      <c r="L889" s="49" t="s">
        <v>271</v>
      </c>
      <c r="M889" s="49" t="s">
        <v>356</v>
      </c>
      <c r="N889" s="53" t="str">
        <f>L889&amp;M889</f>
        <v>UniversalOneモバイル Night 500GB SMSMP02LN(nano) あんしん付</v>
      </c>
      <c r="O889" s="53" t="s">
        <v>323</v>
      </c>
    </row>
    <row r="890" spans="12:15" x14ac:dyDescent="0.2">
      <c r="L890" s="49" t="s">
        <v>255</v>
      </c>
      <c r="M890" s="49" t="s">
        <v>357</v>
      </c>
      <c r="N890" s="53" t="str">
        <f>L890&amp;M890</f>
        <v>UniversalOneモバイル Night 1GB SMSMP02LN(nano) キッティング付</v>
      </c>
      <c r="O890" s="53" t="s">
        <v>323</v>
      </c>
    </row>
    <row r="891" spans="12:15" x14ac:dyDescent="0.2">
      <c r="L891" s="49" t="s">
        <v>257</v>
      </c>
      <c r="M891" s="49" t="s">
        <v>357</v>
      </c>
      <c r="N891" s="53" t="str">
        <f>L891&amp;M891</f>
        <v>UniversalOneモバイル Night 3GB SMSMP02LN(nano) キッティング付</v>
      </c>
      <c r="O891" s="53" t="s">
        <v>323</v>
      </c>
    </row>
    <row r="892" spans="12:15" x14ac:dyDescent="0.2">
      <c r="L892" s="49" t="s">
        <v>259</v>
      </c>
      <c r="M892" s="49" t="s">
        <v>357</v>
      </c>
      <c r="N892" s="53" t="str">
        <f>L892&amp;M892</f>
        <v>UniversalOneモバイル Night 7GB SMSMP02LN(nano) キッティング付</v>
      </c>
      <c r="O892" s="53" t="s">
        <v>323</v>
      </c>
    </row>
    <row r="893" spans="12:15" x14ac:dyDescent="0.2">
      <c r="L893" s="49" t="s">
        <v>261</v>
      </c>
      <c r="M893" s="49" t="s">
        <v>357</v>
      </c>
      <c r="N893" s="53" t="str">
        <f>L893&amp;M893</f>
        <v>UniversalOneモバイル Night 15GB SMSMP02LN(nano) キッティング付</v>
      </c>
      <c r="O893" s="53" t="s">
        <v>323</v>
      </c>
    </row>
    <row r="894" spans="12:15" x14ac:dyDescent="0.2">
      <c r="L894" s="49" t="s">
        <v>263</v>
      </c>
      <c r="M894" s="49" t="s">
        <v>357</v>
      </c>
      <c r="N894" s="53" t="str">
        <f>L894&amp;M894</f>
        <v>UniversalOneモバイル Night 30GB SMSMP02LN(nano) キッティング付</v>
      </c>
      <c r="O894" s="53" t="s">
        <v>323</v>
      </c>
    </row>
    <row r="895" spans="12:15" x14ac:dyDescent="0.2">
      <c r="L895" s="49" t="s">
        <v>265</v>
      </c>
      <c r="M895" s="49" t="s">
        <v>357</v>
      </c>
      <c r="N895" s="53" t="str">
        <f>L895&amp;M895</f>
        <v>UniversalOneモバイル Night 50GB SMSMP02LN(nano) キッティング付</v>
      </c>
      <c r="O895" s="53" t="s">
        <v>323</v>
      </c>
    </row>
    <row r="896" spans="12:15" x14ac:dyDescent="0.2">
      <c r="L896" s="49" t="s">
        <v>267</v>
      </c>
      <c r="M896" s="49" t="s">
        <v>357</v>
      </c>
      <c r="N896" s="53" t="str">
        <f>L896&amp;M896</f>
        <v>UniversalOneモバイル Night 100GB SMSMP02LN(nano) キッティング付</v>
      </c>
      <c r="O896" s="53" t="s">
        <v>323</v>
      </c>
    </row>
    <row r="897" spans="12:15" x14ac:dyDescent="0.2">
      <c r="L897" s="49" t="s">
        <v>269</v>
      </c>
      <c r="M897" s="49" t="s">
        <v>357</v>
      </c>
      <c r="N897" s="53" t="str">
        <f>L897&amp;M897</f>
        <v>UniversalOneモバイル Night 300GB SMSMP02LN(nano) キッティング付</v>
      </c>
      <c r="O897" s="53" t="s">
        <v>323</v>
      </c>
    </row>
    <row r="898" spans="12:15" x14ac:dyDescent="0.2">
      <c r="L898" s="49" t="s">
        <v>271</v>
      </c>
      <c r="M898" s="49" t="s">
        <v>357</v>
      </c>
      <c r="N898" s="53" t="str">
        <f>L898&amp;M898</f>
        <v>UniversalOneモバイル Night 500GB SMSMP02LN(nano) キッティング付</v>
      </c>
      <c r="O898" s="53" t="s">
        <v>323</v>
      </c>
    </row>
    <row r="899" spans="12:15" x14ac:dyDescent="0.2">
      <c r="L899" s="49" t="s">
        <v>255</v>
      </c>
      <c r="M899" s="49" t="s">
        <v>358</v>
      </c>
      <c r="N899" s="53" t="str">
        <f>L899&amp;M899</f>
        <v>UniversalOneモバイル Night 1GB SMSMP02LN(nano) あんしん/キッティング付</v>
      </c>
      <c r="O899" s="53" t="s">
        <v>323</v>
      </c>
    </row>
    <row r="900" spans="12:15" x14ac:dyDescent="0.2">
      <c r="L900" s="49" t="s">
        <v>257</v>
      </c>
      <c r="M900" s="53" t="s">
        <v>358</v>
      </c>
      <c r="N900" s="53" t="str">
        <f>L900&amp;M900</f>
        <v>UniversalOneモバイル Night 3GB SMSMP02LN(nano) あんしん/キッティング付</v>
      </c>
      <c r="O900" s="53" t="s">
        <v>323</v>
      </c>
    </row>
    <row r="901" spans="12:15" x14ac:dyDescent="0.2">
      <c r="L901" s="49" t="s">
        <v>259</v>
      </c>
      <c r="M901" s="53" t="s">
        <v>358</v>
      </c>
      <c r="N901" s="53" t="str">
        <f>L901&amp;M901</f>
        <v>UniversalOneモバイル Night 7GB SMSMP02LN(nano) あんしん/キッティング付</v>
      </c>
      <c r="O901" s="53" t="s">
        <v>323</v>
      </c>
    </row>
    <row r="902" spans="12:15" x14ac:dyDescent="0.2">
      <c r="L902" s="49" t="s">
        <v>261</v>
      </c>
      <c r="M902" s="53" t="s">
        <v>358</v>
      </c>
      <c r="N902" s="53" t="str">
        <f>L902&amp;M902</f>
        <v>UniversalOneモバイル Night 15GB SMSMP02LN(nano) あんしん/キッティング付</v>
      </c>
      <c r="O902" s="53" t="s">
        <v>323</v>
      </c>
    </row>
    <row r="903" spans="12:15" x14ac:dyDescent="0.2">
      <c r="L903" s="49" t="s">
        <v>263</v>
      </c>
      <c r="M903" s="53" t="s">
        <v>358</v>
      </c>
      <c r="N903" s="53" t="str">
        <f>L903&amp;M903</f>
        <v>UniversalOneモバイル Night 30GB SMSMP02LN(nano) あんしん/キッティング付</v>
      </c>
      <c r="O903" s="53" t="s">
        <v>323</v>
      </c>
    </row>
    <row r="904" spans="12:15" x14ac:dyDescent="0.2">
      <c r="L904" s="49" t="s">
        <v>265</v>
      </c>
      <c r="M904" s="53" t="s">
        <v>358</v>
      </c>
      <c r="N904" s="53" t="str">
        <f>L904&amp;M904</f>
        <v>UniversalOneモバイル Night 50GB SMSMP02LN(nano) あんしん/キッティング付</v>
      </c>
      <c r="O904" s="53" t="s">
        <v>323</v>
      </c>
    </row>
    <row r="905" spans="12:15" x14ac:dyDescent="0.2">
      <c r="L905" s="49" t="s">
        <v>267</v>
      </c>
      <c r="M905" s="53" t="s">
        <v>358</v>
      </c>
      <c r="N905" s="53" t="str">
        <f>L905&amp;M905</f>
        <v>UniversalOneモバイル Night 100GB SMSMP02LN(nano) あんしん/キッティング付</v>
      </c>
      <c r="O905" s="53" t="s">
        <v>323</v>
      </c>
    </row>
    <row r="906" spans="12:15" x14ac:dyDescent="0.2">
      <c r="L906" s="49" t="s">
        <v>269</v>
      </c>
      <c r="M906" s="53" t="s">
        <v>358</v>
      </c>
      <c r="N906" s="53" t="str">
        <f>L906&amp;M906</f>
        <v>UniversalOneモバイル Night 300GB SMSMP02LN(nano) あんしん/キッティング付</v>
      </c>
      <c r="O906" s="53" t="s">
        <v>323</v>
      </c>
    </row>
    <row r="907" spans="12:15" x14ac:dyDescent="0.2">
      <c r="L907" s="49" t="s">
        <v>271</v>
      </c>
      <c r="M907" s="53" t="s">
        <v>358</v>
      </c>
      <c r="N907" s="53" t="str">
        <f>L907&amp;M907</f>
        <v>UniversalOneモバイル Night 500GB SMSMP02LN(nano) あんしん/キッティング付</v>
      </c>
      <c r="O907" s="53" t="s">
        <v>323</v>
      </c>
    </row>
    <row r="908" spans="12:15" x14ac:dyDescent="0.2">
      <c r="L908" s="49" t="s">
        <v>255</v>
      </c>
      <c r="M908" s="49" t="s">
        <v>326</v>
      </c>
      <c r="N908" s="53" t="str">
        <f t="shared" si="30"/>
        <v>UniversalOneモバイル Night 1GB SMSテレワーク用PC_VAIO キッティング付き</v>
      </c>
      <c r="O908" s="53" t="s">
        <v>323</v>
      </c>
    </row>
    <row r="909" spans="12:15" x14ac:dyDescent="0.2">
      <c r="L909" s="49" t="s">
        <v>257</v>
      </c>
      <c r="M909" s="49" t="s">
        <v>326</v>
      </c>
      <c r="N909" s="53" t="str">
        <f t="shared" si="30"/>
        <v>UniversalOneモバイル Night 3GB SMSテレワーク用PC_VAIO キッティング付き</v>
      </c>
      <c r="O909" s="53" t="s">
        <v>323</v>
      </c>
    </row>
    <row r="910" spans="12:15" x14ac:dyDescent="0.2">
      <c r="L910" s="49" t="s">
        <v>259</v>
      </c>
      <c r="M910" s="49" t="s">
        <v>326</v>
      </c>
      <c r="N910" s="53" t="str">
        <f t="shared" si="30"/>
        <v>UniversalOneモバイル Night 7GB SMSテレワーク用PC_VAIO キッティング付き</v>
      </c>
      <c r="O910" s="53" t="s">
        <v>323</v>
      </c>
    </row>
    <row r="911" spans="12:15" x14ac:dyDescent="0.2">
      <c r="L911" s="49" t="s">
        <v>261</v>
      </c>
      <c r="M911" s="49" t="s">
        <v>326</v>
      </c>
      <c r="N911" s="53" t="str">
        <f t="shared" si="30"/>
        <v>UniversalOneモバイル Night 15GB SMSテレワーク用PC_VAIO キッティング付き</v>
      </c>
      <c r="O911" s="53" t="s">
        <v>323</v>
      </c>
    </row>
    <row r="912" spans="12:15" x14ac:dyDescent="0.2">
      <c r="L912" s="49" t="s">
        <v>263</v>
      </c>
      <c r="M912" s="49" t="s">
        <v>326</v>
      </c>
      <c r="N912" s="53" t="str">
        <f t="shared" si="30"/>
        <v>UniversalOneモバイル Night 30GB SMSテレワーク用PC_VAIO キッティング付き</v>
      </c>
      <c r="O912" s="53" t="s">
        <v>323</v>
      </c>
    </row>
    <row r="913" spans="12:15" x14ac:dyDescent="0.2">
      <c r="L913" s="49" t="s">
        <v>265</v>
      </c>
      <c r="M913" s="49" t="s">
        <v>326</v>
      </c>
      <c r="N913" s="53" t="str">
        <f t="shared" si="30"/>
        <v>UniversalOneモバイル Night 50GB SMSテレワーク用PC_VAIO キッティング付き</v>
      </c>
      <c r="O913" s="53" t="s">
        <v>323</v>
      </c>
    </row>
    <row r="914" spans="12:15" x14ac:dyDescent="0.2">
      <c r="L914" s="49" t="s">
        <v>267</v>
      </c>
      <c r="M914" s="49" t="s">
        <v>326</v>
      </c>
      <c r="N914" s="53" t="str">
        <f t="shared" si="30"/>
        <v>UniversalOneモバイル Night 100GB SMSテレワーク用PC_VAIO キッティング付き</v>
      </c>
      <c r="O914" s="53" t="s">
        <v>323</v>
      </c>
    </row>
    <row r="915" spans="12:15" x14ac:dyDescent="0.2">
      <c r="L915" s="49" t="s">
        <v>269</v>
      </c>
      <c r="M915" s="49" t="s">
        <v>326</v>
      </c>
      <c r="N915" s="53" t="str">
        <f t="shared" si="30"/>
        <v>UniversalOneモバイル Night 300GB SMSテレワーク用PC_VAIO キッティング付き</v>
      </c>
      <c r="O915" s="53" t="s">
        <v>323</v>
      </c>
    </row>
    <row r="916" spans="12:15" x14ac:dyDescent="0.2">
      <c r="L916" s="49" t="s">
        <v>271</v>
      </c>
      <c r="M916" s="49" t="s">
        <v>326</v>
      </c>
      <c r="N916" s="53" t="str">
        <f t="shared" si="30"/>
        <v>UniversalOneモバイル Night 500GB SMSテレワーク用PC_VAIO キッティング付き</v>
      </c>
      <c r="O916" s="53" t="s">
        <v>323</v>
      </c>
    </row>
  </sheetData>
  <mergeCells count="4">
    <mergeCell ref="B1:E1"/>
    <mergeCell ref="G1:J1"/>
    <mergeCell ref="L1:O1"/>
    <mergeCell ref="Q1:T1"/>
  </mergeCell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回線申し込み</vt:lpstr>
      <vt:lpstr>注意事項</vt:lpstr>
      <vt:lpstr>CSV保存の進め方</vt:lpstr>
      <vt:lpstr>ポータル画面の項目とCSV項目の対応表</vt:lpstr>
      <vt:lpstr>通信機器購入・料金コース・アクセス方式の対応表</vt:lpstr>
      <vt:lpstr>メニュー</vt:lpstr>
      <vt:lpstr>エラーチェック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2019-02-15T04:39:20Z</dcterms:created>
  <dcterms:modified xsi:type="dcterms:W3CDTF">2025-03-28T05:38:39Z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2019/02/15</vt:lpwstr>
  </property>
  <property fmtid="{D5CDD505-2E9C-101B-9397-08002B2CF9AE}" pid="9" name="守秘管理期限">
    <vt:lpwstr>無期限</vt:lpwstr>
  </property>
  <property fmtid="{D5CDD505-2E9C-101B-9397-08002B2CF9AE}" pid="10" name="廃棄期限">
    <vt:lpwstr>2020/02/14</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y fmtid="{D5CDD505-2E9C-101B-9397-08002B2CF9AE}" pid="17" name="MSIP_Label_dbb4fa5d-3ac5-4415-967c-34900a0e1c6f_Enabled">
    <vt:lpwstr>true</vt:lpwstr>
  </property>
  <property fmtid="{D5CDD505-2E9C-101B-9397-08002B2CF9AE}" pid="18" name="MSIP_Label_dbb4fa5d-3ac5-4415-967c-34900a0e1c6f_SetDate">
    <vt:lpwstr>2022-04-13T02:40:02Z</vt:lpwstr>
  </property>
  <property fmtid="{D5CDD505-2E9C-101B-9397-08002B2CF9AE}" pid="19" name="MSIP_Label_dbb4fa5d-3ac5-4415-967c-34900a0e1c6f_Method">
    <vt:lpwstr>Privileged</vt:lpwstr>
  </property>
  <property fmtid="{D5CDD505-2E9C-101B-9397-08002B2CF9AE}" pid="20" name="MSIP_Label_dbb4fa5d-3ac5-4415-967c-34900a0e1c6f_Name">
    <vt:lpwstr>dbb4fa5d-3ac5-4415-967c-34900a0e1c6f</vt:lpwstr>
  </property>
  <property fmtid="{D5CDD505-2E9C-101B-9397-08002B2CF9AE}" pid="21" name="MSIP_Label_dbb4fa5d-3ac5-4415-967c-34900a0e1c6f_SiteId">
    <vt:lpwstr>a629ef32-67ba-47a6-8eb3-ec43935644fc</vt:lpwstr>
  </property>
  <property fmtid="{D5CDD505-2E9C-101B-9397-08002B2CF9AE}" pid="22" name="MSIP_Label_dbb4fa5d-3ac5-4415-967c-34900a0e1c6f_ActionId">
    <vt:lpwstr>fb93924a-e492-4792-80ed-a5f2fbc8ee77</vt:lpwstr>
  </property>
  <property fmtid="{D5CDD505-2E9C-101B-9397-08002B2CF9AE}" pid="23" name="MSIP_Label_dbb4fa5d-3ac5-4415-967c-34900a0e1c6f_ContentBits">
    <vt:lpwstr>0</vt:lpwstr>
  </property>
</Properties>
</file>